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06" activeTab="2"/>
  </bookViews>
  <sheets>
    <sheet name="Отопление" sheetId="6" r:id="rId1"/>
    <sheet name="Гараж" sheetId="7" r:id="rId2"/>
    <sheet name="Справка о потребленных КУ" sheetId="20" r:id="rId3"/>
  </sheets>
  <calcPr calcId="144525" refMode="R1C1" concurrentCalc="0"/>
</workbook>
</file>

<file path=xl/calcChain.xml><?xml version="1.0" encoding="utf-8"?>
<calcChain xmlns="http://schemas.openxmlformats.org/spreadsheetml/2006/main">
  <c r="G7" i="7" l="1"/>
  <c r="G9" i="7"/>
  <c r="F6" i="20"/>
  <c r="E5" i="6"/>
  <c r="F8" i="20"/>
  <c r="F7" i="20"/>
  <c r="F9" i="20"/>
  <c r="F6" i="6"/>
  <c r="E9" i="20"/>
</calcChain>
</file>

<file path=xl/sharedStrings.xml><?xml version="1.0" encoding="utf-8"?>
<sst xmlns="http://schemas.openxmlformats.org/spreadsheetml/2006/main" count="48" uniqueCount="42">
  <si>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</si>
  <si>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</si>
  <si>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</si>
  <si>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</si>
  <si>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</si>
  <si>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</si>
  <si>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</si>
  <si>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</si>
  <si>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</si>
  <si>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</si>
  <si>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</si>
  <si>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</si>
  <si>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</si>
  <si>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</si>
  <si>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</si>
  <si>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</si>
  <si>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</si>
  <si>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</si>
  <si>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</si>
  <si>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</si>
  <si>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</si>
  <si>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</si>
  <si>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</si>
  <si>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</si>
  <si>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</si>
  <si>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</si>
  <si>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</si>
  <si>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</si>
  <si>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</si>
  <si>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</si>
  <si>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</si>
  <si>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</si>
  <si>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</si>
  <si>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</si>
  <si>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</si>
  <si>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</si>
  <si>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</si>
  <si>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</si>
  <si>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СПРАВОЧНАЯ ИНФОРМАЦИЯ потребление коммунальных услуг в доме ул. 8 Марта, д.2а за Июль  2018 г.</t>
  </si>
  <si>
    <t>показаний общего прибора учета тепловой энергии отопления с  23.06.18 г. по 22.07.18 г.</t>
  </si>
  <si>
    <t>Расчет платы за коммунальную услуги по гаражу Июль 2018 года</t>
  </si>
  <si>
    <t>32379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</si>
</sst>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1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1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6" fillId="0" borderId="0" xfId="1" applyNumberFormat="1" applyFont="1" applyBorder="1" applyAlignment="1" applyProtection="1"/>
    <xf numFmtId="165" fontId="9" fillId="0" borderId="0" xfId="1" applyNumberFormat="1" applyFont="1"/>
    <xf numFmtId="165" fontId="5" fillId="0" borderId="0" xfId="1" applyNumberFormat="1" applyFont="1"/>
    <xf numFmtId="165" fontId="7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right"/>
    </xf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71" fontId="18" fillId="0" borderId="1" xfId="0" applyNumberFormat="1" applyFont="1" applyBorder="1" applyAlignment="1">
      <alignment horizontal="center" wrapText="1"/>
    </xf>
    <xf numFmtId="171" fontId="18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72" fontId="14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18" fillId="0" borderId="1" xfId="0" applyNumberFormat="1" applyFont="1" applyBorder="1" applyAlignment="1">
      <alignment horizontal="right" wrapText="1"/>
    </xf>
    <xf numFmtId="0" fontId="0" fillId="0" borderId="3" xfId="0" applyBorder="1"/>
    <xf numFmtId="165" fontId="12" fillId="2" borderId="1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18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9"/>
  <sheetViews>
    <sheetView workbookViewId="0">
      <selection activeCell="F9" sqref="F9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</cols>
  <sheetData>
    <row r="1" spans="1:7" ht="18.75">
      <c r="A1" s="33" t="s">
        <v>1</v>
      </c>
      <c r="B1" s="33"/>
      <c r="C1" s="33"/>
      <c r="D1" s="33"/>
      <c r="E1" s="33"/>
    </row>
    <row r="2" spans="1:7" ht="18.75">
      <c r="A2" s="34" t="s">
        <v>39</v>
      </c>
      <c r="B2" s="34"/>
      <c r="C2" s="34"/>
      <c r="D2" s="34"/>
      <c r="E2" s="34"/>
      <c r="F2" s="34"/>
    </row>
    <row r="3" spans="1:7" ht="15.75">
      <c r="A3" s="1"/>
      <c r="B3" s="2"/>
      <c r="C3" s="1"/>
      <c r="D3" s="1"/>
      <c r="E3" s="1"/>
    </row>
    <row r="4" spans="1:7" ht="63">
      <c r="A4" s="3" t="s">
        <v>0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7" ht="56.25">
      <c r="A5" s="6">
        <v>35011</v>
      </c>
      <c r="B5" s="7" t="s">
        <v>7</v>
      </c>
      <c r="C5" s="8">
        <v>5300.7</v>
      </c>
      <c r="D5" s="8">
        <v>5319.11</v>
      </c>
      <c r="E5" s="8">
        <f>D5-C5</f>
        <v>18.409999999999854</v>
      </c>
      <c r="F5" s="32">
        <v>21.65</v>
      </c>
      <c r="G5" s="31"/>
    </row>
    <row r="6" spans="1:7" ht="32.25" customHeight="1">
      <c r="A6" s="36" t="s">
        <v>12</v>
      </c>
      <c r="B6" s="36"/>
      <c r="C6" s="36"/>
      <c r="D6" s="36"/>
      <c r="E6" s="36"/>
      <c r="F6" s="2">
        <f>9212.3+1222</f>
        <v>10434.299999999999</v>
      </c>
    </row>
    <row r="7" spans="1:7">
      <c r="B7" s="9"/>
    </row>
    <row r="8" spans="1:7" ht="51.75" customHeight="1">
      <c r="A8" s="35" t="s">
        <v>36</v>
      </c>
      <c r="B8" s="35"/>
      <c r="C8" s="35"/>
      <c r="D8" s="35"/>
      <c r="E8" s="10"/>
      <c r="F8" s="27">
        <v>8.0000000000000004E-4</v>
      </c>
      <c r="G8" s="28"/>
    </row>
    <row r="9" spans="1:7" ht="18.75">
      <c r="E9" s="16" t="s">
        <v>13</v>
      </c>
      <c r="F9" s="11">
        <v>13.65</v>
      </c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8" sqref="G8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38" t="s">
        <v>40</v>
      </c>
      <c r="B1" s="39"/>
      <c r="C1" s="39"/>
      <c r="D1" s="39"/>
      <c r="E1" s="39"/>
      <c r="F1" s="39"/>
      <c r="G1" s="39"/>
      <c r="H1" s="39"/>
    </row>
    <row r="3" spans="1:9" ht="18.75">
      <c r="A3" s="37" t="s">
        <v>8</v>
      </c>
      <c r="B3" s="37"/>
      <c r="C3" s="37"/>
      <c r="D3" s="37"/>
      <c r="E3" s="37"/>
      <c r="F3" s="11"/>
      <c r="G3" s="12">
        <v>6850</v>
      </c>
    </row>
    <row r="4" spans="1:9">
      <c r="A4" t="s">
        <v>9</v>
      </c>
      <c r="G4" s="12">
        <v>3</v>
      </c>
    </row>
    <row r="5" spans="1:9">
      <c r="A5" t="s">
        <v>10</v>
      </c>
      <c r="G5" s="12">
        <v>35</v>
      </c>
    </row>
    <row r="6" spans="1:9">
      <c r="A6" t="s">
        <v>37</v>
      </c>
      <c r="G6" s="29">
        <v>0</v>
      </c>
    </row>
    <row r="7" spans="1:9">
      <c r="A7" t="s">
        <v>14</v>
      </c>
      <c r="G7" s="15">
        <f>(G4*525+G3*3.71+G5*54.72+G6*2159.79)*0.014</f>
        <v>404.65180000000004</v>
      </c>
    </row>
    <row r="9" spans="1:9" ht="21">
      <c r="A9" t="s">
        <v>11</v>
      </c>
      <c r="G9" s="13">
        <f>(G3*3.71+G4*525+G5*(24.84+29.88)+G7+G6*2159.79)/134</f>
        <v>218.7190432835821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1" sqref="G11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38</v>
      </c>
    </row>
    <row r="2" spans="1:7">
      <c r="A2" s="40" t="s">
        <v>15</v>
      </c>
      <c r="B2" s="40" t="s">
        <v>16</v>
      </c>
      <c r="C2" s="40" t="s">
        <v>17</v>
      </c>
      <c r="D2" s="40" t="s">
        <v>18</v>
      </c>
      <c r="E2" s="40" t="s">
        <v>19</v>
      </c>
      <c r="F2" s="40"/>
      <c r="G2" s="40"/>
    </row>
    <row r="3" spans="1:7">
      <c r="A3" s="40"/>
      <c r="B3" s="40"/>
      <c r="C3" s="40"/>
      <c r="D3" s="40"/>
      <c r="E3" s="40" t="s">
        <v>20</v>
      </c>
      <c r="F3" s="40"/>
      <c r="G3" s="40" t="s">
        <v>21</v>
      </c>
    </row>
    <row r="4" spans="1:7">
      <c r="A4" s="40"/>
      <c r="B4" s="40"/>
      <c r="C4" s="40"/>
      <c r="D4" s="40"/>
      <c r="E4" s="19" t="s">
        <v>22</v>
      </c>
      <c r="F4" s="19" t="s">
        <v>23</v>
      </c>
      <c r="G4" s="40"/>
    </row>
    <row r="5" spans="1:7">
      <c r="A5" s="20" t="s">
        <v>24</v>
      </c>
      <c r="B5" s="21" t="s">
        <v>25</v>
      </c>
      <c r="C5" s="22" t="s">
        <v>26</v>
      </c>
      <c r="D5" s="21">
        <v>5319.11</v>
      </c>
      <c r="E5" s="23">
        <v>7.8</v>
      </c>
      <c r="F5" s="21"/>
      <c r="G5" s="21"/>
    </row>
    <row r="6" spans="1:7" ht="33.75">
      <c r="A6" s="20" t="s">
        <v>24</v>
      </c>
      <c r="B6" s="21" t="s">
        <v>27</v>
      </c>
      <c r="C6" s="22" t="s">
        <v>26</v>
      </c>
      <c r="D6" s="21"/>
      <c r="E6" s="24">
        <v>11.4</v>
      </c>
      <c r="F6" s="24">
        <f>13*3.6*110.15/2159.79</f>
        <v>2.386815384829081</v>
      </c>
      <c r="G6" s="25"/>
    </row>
    <row r="7" spans="1:7" ht="22.5">
      <c r="A7" s="20" t="s">
        <v>28</v>
      </c>
      <c r="B7" s="21" t="s">
        <v>29</v>
      </c>
      <c r="C7" s="22" t="s">
        <v>30</v>
      </c>
      <c r="D7" s="21"/>
      <c r="E7" s="23">
        <v>181</v>
      </c>
      <c r="F7" s="23">
        <f>12*3.6</f>
        <v>43.2</v>
      </c>
      <c r="G7" s="23">
        <v>43.5</v>
      </c>
    </row>
    <row r="8" spans="1:7">
      <c r="A8" s="20" t="s">
        <v>28</v>
      </c>
      <c r="B8" s="21" t="s">
        <v>31</v>
      </c>
      <c r="C8" s="22" t="s">
        <v>30</v>
      </c>
      <c r="D8" s="30" t="s">
        <v>41</v>
      </c>
      <c r="E8" s="23">
        <v>448</v>
      </c>
      <c r="F8" s="23">
        <f>12*7.35</f>
        <v>88.199999999999989</v>
      </c>
      <c r="G8" s="23">
        <v>43.5</v>
      </c>
    </row>
    <row r="9" spans="1:7">
      <c r="A9" s="20" t="s">
        <v>28</v>
      </c>
      <c r="B9" s="21" t="s">
        <v>32</v>
      </c>
      <c r="C9" s="22" t="s">
        <v>30</v>
      </c>
      <c r="D9" s="21"/>
      <c r="E9" s="23">
        <f>E7+E8</f>
        <v>629</v>
      </c>
      <c r="F9" s="23">
        <f>F7+F8</f>
        <v>131.39999999999998</v>
      </c>
      <c r="G9" s="23">
        <v>87</v>
      </c>
    </row>
    <row r="10" spans="1:7">
      <c r="A10" s="20" t="s">
        <v>33</v>
      </c>
      <c r="B10" s="21" t="s">
        <v>34</v>
      </c>
      <c r="C10" s="22" t="s">
        <v>35</v>
      </c>
      <c r="D10" s="21"/>
      <c r="E10" s="26">
        <v>31528</v>
      </c>
      <c r="F10" s="19"/>
      <c r="G10" s="26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2018-07-17T12:37:31Z</cp:lastPrinted>
  <dcterms:created xsi:type="dcterms:W3CDTF">2015-09-15T11:53:49Z</dcterms:created>
  <dcterms:modified xsi:type="dcterms:W3CDTF">2018-10-05T11:52:23Z</dcterms:modified>
</cp:coreProperties>
</file>