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0" windowWidth="10170" windowHeight="7470" activeTab="1"/>
  </bookViews>
  <sheets>
    <sheet name="Отопление" sheetId="4" r:id="rId1"/>
    <sheet name="ОПУ ЭЭ" sheetId="6" r:id="rId2"/>
  </sheets>
  <definedNames>
    <definedName name="Z_07C863FA_B6E0_4E91_983B_F6619500A4EA_.wvu.Cols" localSheetId="0" hidden="1">Отопление!$F:$I</definedName>
    <definedName name="Z_9FE6CBE2_C7CE_483C_B9D2_85A9AB7A7DC4_.wvu.Cols" localSheetId="0" hidden="1">Отопление!$F:$I</definedName>
    <definedName name="Z_A56807AB_835C_4B75_88F4_37650B71FF3A_.wvu.Cols" localSheetId="0" hidden="1">Отопление!$F:$I</definedName>
    <definedName name="Z_D1C4D5E1_D605_46CC_B837_8AD4CD26F3D8_.wvu.Cols" localSheetId="0" hidden="1">Отопление!$F:$I</definedName>
  </definedNames>
  <calcPr calcId="145621"/>
  <customWorkbookViews>
    <customWorkbookView name="Алексей - Личное представление" guid="{A56807AB-835C-4B75-88F4-37650B71FF3A}" mergeInterval="0" personalView="1" maximized="1" windowWidth="1362" windowHeight="542" activeSheetId="1"/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1 - Личное представление" guid="{07C863FA-B6E0-4E91-983B-F6619500A4EA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E8" i="4" l="1"/>
  <c r="D13" i="6" l="1"/>
  <c r="G6" i="6" l="1"/>
  <c r="G7" i="6"/>
  <c r="G9" i="6"/>
  <c r="A10" i="6"/>
  <c r="G10" i="6"/>
  <c r="E5" i="4"/>
  <c r="G11" i="6" l="1"/>
  <c r="E9" i="4" l="1"/>
</calcChain>
</file>

<file path=xl/sharedStrings.xml><?xml version="1.0" encoding="utf-8"?>
<sst xmlns="http://schemas.openxmlformats.org/spreadsheetml/2006/main" count="45" uniqueCount="40">
  <si>
    <t>№ счётчика</t>
  </si>
  <si>
    <t>ОТЧЕТ</t>
  </si>
  <si>
    <t>№ п/п</t>
  </si>
  <si>
    <t>150/5</t>
  </si>
  <si>
    <t>освещение МОП</t>
  </si>
  <si>
    <t>5000163</t>
  </si>
  <si>
    <t>лифты</t>
  </si>
  <si>
    <t>22001721</t>
  </si>
  <si>
    <t>показаний счётчиков учёта электроэнергии дом 1 улица Чернышевского, г.Химки</t>
  </si>
  <si>
    <t>Абонент №80150889</t>
  </si>
  <si>
    <t>Контактная информация для обратной связи:</t>
  </si>
  <si>
    <t xml:space="preserve">где Si площадь Вашего помещения, </t>
  </si>
  <si>
    <t>руб./кв.м</t>
  </si>
  <si>
    <t>18730951</t>
  </si>
  <si>
    <t>Email: sorokasa555@yandex.ru</t>
  </si>
  <si>
    <t xml:space="preserve">Тел. 8(498)683-1483; 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</si>
  <si>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</si>
  <si>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</si>
  <si>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</si>
  <si>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</si>
  <si>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Коэф. ТТ</t>
  </si>
  <si>
    <t>Показание (учетный период),  кВт/ч</t>
  </si>
  <si>
    <t>Показание (расчетный период),  кВт/ч</t>
  </si>
  <si>
    <t>Расход (расчетный период) , кВт/ч</t>
  </si>
  <si>
    <t>Итого по МКД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</si>
  <si>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</si>
  <si>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</si>
  <si>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</si>
  <si>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</si>
  <si>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 xml:space="preserve">Плательщик: ООО "Дианик-Эстейт" </t>
  </si>
  <si>
    <t>ВРУ №1</t>
  </si>
  <si>
    <t>ВРУ №2</t>
  </si>
  <si>
    <t>ЦО                  (до 12.18 г.)</t>
  </si>
  <si>
    <t>24415820</t>
  </si>
  <si>
    <t>Начальник ЭРГ Сорока С.А.</t>
  </si>
  <si>
    <t>Перенести на окт.2016г.</t>
  </si>
  <si>
    <t>ОТЧЕТ за июнь 2016 г.</t>
  </si>
  <si>
    <t>25 542 кв.м. площадь всех помещений потребителей в многоквартирном доме.</t>
  </si>
  <si>
    <t>формула 12 - 14989 кВт/ч х  Si/25542,0 кв.м. х 3,18руб.=</t>
  </si>
  <si>
    <t>за июнь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</si>
</sst>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9" formatCode="_-* #,##0.0000_р_._-;\-* #,##0.0000_р_._-;_-* &quot;-&quot;??_р_._-;_-@_-"/>
    <numFmt numFmtId="171" formatCode="_-* #,##0.000\ _р_._-;\-* #,##0.000\ _р_._-;_-* &quot;-&quot;?????\ _р_._-;_-@_-"/>
    <numFmt numFmtId="173" formatCode="#,##0.00_ ;\-#,##0.00\ "/>
    <numFmt numFmtId="174" formatCode="#,##0.00000_ ;\-#,##0.00000\ "/>
    <numFmt numFmtId="176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3" fontId="12" fillId="0" borderId="0" xfId="1" applyFont="1" applyBorder="1" applyAlignment="1">
      <alignment horizontal="center"/>
    </xf>
    <xf numFmtId="171" fontId="0" fillId="0" borderId="0" xfId="0" applyNumberFormat="1"/>
    <xf numFmtId="0" fontId="10" fillId="0" borderId="0" xfId="0" applyFont="1" applyFill="1"/>
    <xf numFmtId="167" fontId="10" fillId="0" borderId="0" xfId="2" applyNumberFormat="1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167" fontId="3" fillId="0" borderId="5" xfId="2" applyNumberFormat="1" applyFont="1" applyFill="1" applyBorder="1" applyAlignment="1">
      <alignment horizontal="center"/>
    </xf>
    <xf numFmtId="167" fontId="3" fillId="0" borderId="5" xfId="2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7" fontId="3" fillId="0" borderId="1" xfId="2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/>
    <xf numFmtId="167" fontId="3" fillId="0" borderId="6" xfId="2" applyNumberFormat="1" applyFont="1" applyFill="1" applyBorder="1" applyAlignment="1"/>
    <xf numFmtId="167" fontId="3" fillId="0" borderId="2" xfId="2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7" fontId="3" fillId="0" borderId="6" xfId="2" applyNumberFormat="1" applyFont="1" applyFill="1" applyBorder="1" applyAlignment="1">
      <alignment horizontal="center"/>
    </xf>
    <xf numFmtId="167" fontId="6" fillId="0" borderId="1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7" fontId="3" fillId="0" borderId="0" xfId="2" applyNumberFormat="1" applyFont="1" applyFill="1" applyBorder="1" applyAlignment="1">
      <alignment horizontal="center"/>
    </xf>
    <xf numFmtId="167" fontId="6" fillId="0" borderId="0" xfId="2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14" fillId="0" borderId="0" xfId="0" applyFont="1"/>
    <xf numFmtId="167" fontId="10" fillId="0" borderId="0" xfId="0" applyNumberFormat="1" applyFont="1" applyFill="1"/>
    <xf numFmtId="0" fontId="6" fillId="0" borderId="0" xfId="0" applyFont="1" applyAlignment="1">
      <alignment horizontal="right"/>
    </xf>
    <xf numFmtId="43" fontId="6" fillId="0" borderId="0" xfId="0" applyNumberFormat="1" applyFont="1"/>
    <xf numFmtId="0" fontId="9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43" fontId="7" fillId="0" borderId="0" xfId="1" applyFont="1"/>
    <xf numFmtId="43" fontId="12" fillId="0" borderId="0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1" fontId="11" fillId="0" borderId="1" xfId="2" applyNumberFormat="1" applyFont="1" applyBorder="1" applyAlignment="1">
      <alignment horizontal="center" vertical="center" wrapText="1"/>
    </xf>
    <xf numFmtId="43" fontId="11" fillId="0" borderId="0" xfId="1" applyFont="1" applyBorder="1" applyAlignment="1">
      <alignment horizontal="center"/>
    </xf>
    <xf numFmtId="174" fontId="8" fillId="0" borderId="0" xfId="1" applyNumberFormat="1" applyFont="1"/>
    <xf numFmtId="43" fontId="15" fillId="0" borderId="0" xfId="0" applyNumberFormat="1" applyFont="1"/>
    <xf numFmtId="0" fontId="13" fillId="0" borderId="0" xfId="0" applyFont="1" applyAlignment="1">
      <alignment horizontal="center"/>
    </xf>
    <xf numFmtId="1" fontId="11" fillId="0" borderId="0" xfId="2" applyNumberFormat="1" applyFont="1" applyBorder="1" applyAlignment="1">
      <alignment horizontal="center" vertical="center" wrapText="1"/>
    </xf>
    <xf numFmtId="0" fontId="9" fillId="0" borderId="0" xfId="0" applyFont="1" applyFill="1" applyAlignment="1"/>
    <xf numFmtId="174" fontId="15" fillId="0" borderId="0" xfId="1" applyNumberFormat="1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13" fillId="0" borderId="1" xfId="1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7" fillId="0" borderId="1" xfId="1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1" fontId="11" fillId="0" borderId="0" xfId="2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3" fontId="13" fillId="0" borderId="1" xfId="1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43" fontId="15" fillId="0" borderId="0" xfId="0" applyNumberFormat="1" applyFont="1" applyFill="1"/>
    <xf numFmtId="0" fontId="0" fillId="0" borderId="0" xfId="0" applyFill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>
      <alignment horizontal="left"/>
    </xf>
    <xf numFmtId="49" fontId="3" fillId="2" borderId="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9" fontId="5" fillId="0" borderId="0" xfId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11" fillId="3" borderId="0" xfId="1" applyFont="1" applyFill="1" applyBorder="1" applyAlignment="1">
      <alignment horizontal="center"/>
    </xf>
    <xf numFmtId="0" fontId="16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 wrapText="1"/>
    </xf>
    <xf numFmtId="43" fontId="13" fillId="0" borderId="8" xfId="1" applyFont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76" fontId="13" fillId="0" borderId="0" xfId="1" applyNumberFormat="1" applyFont="1" applyBorder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zoomScale="84" zoomScaleNormal="84" workbookViewId="0">
      <selection activeCell="A4" sqref="A4"/>
    </sheetView>
  </sheetViews>
  <sheetFormatPr defaultRowHeight="15" outlineLevelCol="1" x14ac:dyDescent="0.25"/>
  <cols>
    <col min="1" max="1" width="12" customWidth="1"/>
    <col min="2" max="2" width="16.28515625" style="39" customWidth="1"/>
    <col min="3" max="3" width="15.28515625" customWidth="1"/>
    <col min="4" max="4" width="16" customWidth="1"/>
    <col min="5" max="5" width="15.28515625" customWidth="1"/>
    <col min="6" max="6" width="17.28515625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85546875" customWidth="1" collapsed="1"/>
    <col min="11" max="17" width="11.85546875" customWidth="1"/>
    <col min="18" max="18" width="12.140625" customWidth="1"/>
    <col min="19" max="19" width="15.28515625" customWidth="1"/>
    <col min="20" max="20" width="11.140625" bestFit="1" customWidth="1"/>
    <col min="21" max="21" width="9.140625" customWidth="1"/>
  </cols>
  <sheetData>
    <row r="1" spans="1:20" ht="18.75" x14ac:dyDescent="0.3">
      <c r="A1" s="77" t="s">
        <v>1</v>
      </c>
      <c r="B1" s="77"/>
      <c r="C1" s="77"/>
      <c r="D1" s="77"/>
      <c r="E1" s="77"/>
      <c r="F1" s="47"/>
      <c r="G1" s="57"/>
      <c r="H1" s="52"/>
      <c r="I1" s="53"/>
      <c r="J1" s="61"/>
      <c r="K1" s="66"/>
      <c r="L1" s="67"/>
      <c r="M1" s="68"/>
      <c r="N1" s="72"/>
      <c r="O1" s="74"/>
      <c r="P1" s="75"/>
      <c r="Q1" s="76"/>
    </row>
    <row r="2" spans="1:20" ht="18.75" x14ac:dyDescent="0.3">
      <c r="A2" s="77" t="s">
        <v>26</v>
      </c>
      <c r="B2" s="77"/>
      <c r="C2" s="77"/>
      <c r="D2" s="77"/>
      <c r="E2" s="77"/>
      <c r="F2" s="47"/>
      <c r="G2" s="57"/>
      <c r="H2" s="52"/>
      <c r="I2" s="53"/>
      <c r="J2" s="61"/>
      <c r="K2" s="66"/>
      <c r="L2" s="67"/>
      <c r="M2" s="68"/>
      <c r="N2" s="72"/>
      <c r="O2" s="74"/>
      <c r="P2" s="75"/>
      <c r="Q2" s="76"/>
    </row>
    <row r="3" spans="1:20" ht="18.75" customHeight="1" x14ac:dyDescent="0.3">
      <c r="A3" s="81" t="s">
        <v>39</v>
      </c>
      <c r="B3" s="81"/>
      <c r="C3" s="81"/>
      <c r="D3" s="81"/>
      <c r="E3" s="8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0" ht="53.25" customHeight="1" x14ac:dyDescent="0.25">
      <c r="A4" s="41" t="s">
        <v>0</v>
      </c>
      <c r="B4" s="42" t="s">
        <v>19</v>
      </c>
      <c r="C4" s="43" t="s">
        <v>16</v>
      </c>
      <c r="D4" s="43" t="s">
        <v>17</v>
      </c>
      <c r="E4" s="43" t="s">
        <v>18</v>
      </c>
      <c r="F4" s="48"/>
      <c r="G4" s="48"/>
      <c r="H4" s="48"/>
      <c r="I4" s="60"/>
      <c r="J4" s="60"/>
      <c r="K4" s="60"/>
      <c r="L4" s="60"/>
      <c r="M4" s="60"/>
      <c r="N4" s="60"/>
      <c r="O4" s="60"/>
      <c r="P4" s="60"/>
      <c r="Q4" s="60"/>
    </row>
    <row r="5" spans="1:20" ht="37.5" x14ac:dyDescent="0.3">
      <c r="A5" s="51">
        <v>29562</v>
      </c>
      <c r="B5" s="58" t="s">
        <v>32</v>
      </c>
      <c r="C5" s="62">
        <v>17100.18</v>
      </c>
      <c r="D5" s="62">
        <v>17100.18</v>
      </c>
      <c r="E5" s="56">
        <f>D5-C5</f>
        <v>0</v>
      </c>
      <c r="F5" s="44"/>
      <c r="G5" s="44"/>
      <c r="H5" s="44"/>
      <c r="I5" s="44"/>
      <c r="J5" s="70"/>
      <c r="K5" s="78" t="s">
        <v>35</v>
      </c>
      <c r="L5" s="78"/>
      <c r="M5" s="78"/>
      <c r="N5" s="70"/>
      <c r="O5" s="70"/>
      <c r="P5" s="70"/>
      <c r="Q5" s="70"/>
      <c r="R5" s="70"/>
    </row>
    <row r="6" spans="1:20" ht="15.75" x14ac:dyDescent="0.25">
      <c r="A6" s="2"/>
      <c r="B6" s="40"/>
      <c r="C6" s="3"/>
      <c r="D6" s="3"/>
      <c r="E6" s="3"/>
      <c r="F6" s="3"/>
      <c r="G6" s="3"/>
      <c r="H6" s="3"/>
      <c r="I6" s="3"/>
      <c r="J6" s="3"/>
      <c r="K6" s="3"/>
      <c r="L6" s="3"/>
      <c r="M6" s="69"/>
      <c r="N6" s="69"/>
      <c r="O6" s="69"/>
      <c r="P6" s="69"/>
      <c r="Q6" s="69"/>
    </row>
    <row r="7" spans="1:20" ht="18.75" customHeight="1" x14ac:dyDescent="0.3">
      <c r="A7" s="82" t="s">
        <v>28</v>
      </c>
      <c r="B7" s="82"/>
      <c r="C7" s="82"/>
      <c r="D7" s="82"/>
      <c r="E7" s="91">
        <v>25542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20" ht="33.75" customHeight="1" x14ac:dyDescent="0.3">
      <c r="A8" s="79" t="s">
        <v>27</v>
      </c>
      <c r="B8" s="79"/>
      <c r="C8" s="79"/>
      <c r="D8" s="79"/>
      <c r="E8" s="50">
        <f>(E5+(1988.5-1798)*98.22/1925.88)/E7</f>
        <v>3.8037396718731639E-4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T8" s="4"/>
    </row>
    <row r="9" spans="1:20" ht="28.5" customHeight="1" x14ac:dyDescent="0.3">
      <c r="A9" s="80" t="s">
        <v>25</v>
      </c>
      <c r="B9" s="80"/>
      <c r="C9" s="80"/>
      <c r="D9" s="80"/>
      <c r="E9" s="59">
        <f>E8*1925.88</f>
        <v>0.7325546159267089</v>
      </c>
      <c r="F9" s="46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</sheetData>
  <customSheetViews>
    <customSheetView guid="{A56807AB-835C-4B75-88F4-37650B71FF3A}" scale="84" hiddenColumns="1">
      <selection activeCell="B14" sqref="B14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9FE6CBE2-C7CE-483C-B9D2-85A9AB7A7DC4}" scale="84" hiddenColumns="1">
      <selection activeCell="P5" sqref="P5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D1C4D5E1-D605-46CC-B837-8AD4CD26F3D8}" scale="84" hiddenColumns="1" topLeftCell="A397">
      <selection activeCell="B408" sqref="B40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07C863FA-B6E0-4E91-983B-F6619500A4EA}" scale="84" hiddenColumns="1">
      <selection activeCell="B14" sqref="B14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7">
    <mergeCell ref="K5:M5"/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55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136" zoomScaleNormal="136" workbookViewId="0">
      <selection activeCell="A14" sqref="A14"/>
    </sheetView>
  </sheetViews>
  <sheetFormatPr defaultRowHeight="12.75" x14ac:dyDescent="0.2"/>
  <cols>
    <col min="1" max="1" width="4.42578125" style="5" customWidth="1"/>
    <col min="2" max="2" width="13.28515625" style="5" customWidth="1"/>
    <col min="3" max="3" width="24.5703125" style="5" customWidth="1"/>
    <col min="4" max="4" width="8.5703125" style="5" customWidth="1"/>
    <col min="5" max="7" width="12" style="32" customWidth="1"/>
    <col min="8" max="16384" width="9.140625" style="5"/>
  </cols>
  <sheetData>
    <row r="1" spans="1:7" x14ac:dyDescent="0.2">
      <c r="A1" s="84" t="s">
        <v>36</v>
      </c>
      <c r="B1" s="84"/>
      <c r="C1" s="84"/>
      <c r="D1" s="84"/>
      <c r="E1" s="84"/>
      <c r="F1" s="84"/>
      <c r="G1" s="84"/>
    </row>
    <row r="2" spans="1:7" x14ac:dyDescent="0.2">
      <c r="A2" s="84" t="s">
        <v>8</v>
      </c>
      <c r="B2" s="84"/>
      <c r="C2" s="84"/>
      <c r="D2" s="84"/>
      <c r="E2" s="84"/>
      <c r="F2" s="84"/>
      <c r="G2" s="84"/>
    </row>
    <row r="3" spans="1:7" ht="13.5" thickBot="1" x14ac:dyDescent="0.25">
      <c r="E3" s="6"/>
      <c r="F3" s="6"/>
      <c r="G3" s="6"/>
    </row>
    <row r="4" spans="1:7" ht="51.75" thickBot="1" x14ac:dyDescent="0.25">
      <c r="A4" s="7" t="s">
        <v>2</v>
      </c>
      <c r="B4" s="8" t="s">
        <v>0</v>
      </c>
      <c r="C4" s="8" t="s">
        <v>19</v>
      </c>
      <c r="D4" s="8" t="s">
        <v>20</v>
      </c>
      <c r="E4" s="9" t="s">
        <v>21</v>
      </c>
      <c r="F4" s="9" t="s">
        <v>22</v>
      </c>
      <c r="G4" s="9" t="s">
        <v>23</v>
      </c>
    </row>
    <row r="5" spans="1:7" ht="15" customHeight="1" x14ac:dyDescent="0.2">
      <c r="A5" s="86" t="s">
        <v>30</v>
      </c>
      <c r="B5" s="87"/>
      <c r="C5" s="88"/>
      <c r="D5" s="10"/>
      <c r="E5" s="11"/>
      <c r="F5" s="11"/>
      <c r="G5" s="12"/>
    </row>
    <row r="6" spans="1:7" x14ac:dyDescent="0.2">
      <c r="A6" s="14">
        <v>1</v>
      </c>
      <c r="B6" s="15" t="s">
        <v>5</v>
      </c>
      <c r="C6" s="14" t="s">
        <v>4</v>
      </c>
      <c r="D6" s="13">
        <v>1</v>
      </c>
      <c r="E6" s="16">
        <v>215658</v>
      </c>
      <c r="F6" s="16">
        <v>218805</v>
      </c>
      <c r="G6" s="16">
        <f>(F6-E6)</f>
        <v>3147</v>
      </c>
    </row>
    <row r="7" spans="1:7" x14ac:dyDescent="0.2">
      <c r="A7" s="20">
        <v>2</v>
      </c>
      <c r="B7" s="21" t="s">
        <v>7</v>
      </c>
      <c r="C7" s="22" t="s">
        <v>6</v>
      </c>
      <c r="D7" s="55" t="s">
        <v>3</v>
      </c>
      <c r="E7" s="23">
        <v>7898</v>
      </c>
      <c r="F7" s="23">
        <v>8056</v>
      </c>
      <c r="G7" s="16">
        <f>(F7-E7)*30</f>
        <v>4740</v>
      </c>
    </row>
    <row r="8" spans="1:7" x14ac:dyDescent="0.2">
      <c r="A8" s="89" t="s">
        <v>31</v>
      </c>
      <c r="B8" s="90"/>
      <c r="C8" s="90"/>
      <c r="D8" s="17"/>
      <c r="E8" s="18"/>
      <c r="F8" s="18"/>
      <c r="G8" s="16"/>
    </row>
    <row r="9" spans="1:7" x14ac:dyDescent="0.2">
      <c r="A9" s="14">
        <v>3</v>
      </c>
      <c r="B9" s="71" t="s">
        <v>33</v>
      </c>
      <c r="C9" s="13" t="s">
        <v>4</v>
      </c>
      <c r="D9" s="13">
        <v>1</v>
      </c>
      <c r="E9" s="19">
        <v>22203</v>
      </c>
      <c r="F9" s="19">
        <v>26005</v>
      </c>
      <c r="G9" s="19">
        <f>F9-E9</f>
        <v>3802</v>
      </c>
    </row>
    <row r="10" spans="1:7" x14ac:dyDescent="0.2">
      <c r="A10" s="14">
        <f>A9+1</f>
        <v>4</v>
      </c>
      <c r="B10" s="15" t="s">
        <v>13</v>
      </c>
      <c r="C10" s="14" t="s">
        <v>6</v>
      </c>
      <c r="D10" s="14" t="s">
        <v>3</v>
      </c>
      <c r="E10" s="16">
        <v>2489</v>
      </c>
      <c r="F10" s="16">
        <v>2599</v>
      </c>
      <c r="G10" s="16">
        <f>(F10-E10)*30</f>
        <v>3300</v>
      </c>
    </row>
    <row r="11" spans="1:7" x14ac:dyDescent="0.2">
      <c r="A11" s="20"/>
      <c r="B11" s="54" t="s">
        <v>24</v>
      </c>
      <c r="C11" s="22"/>
      <c r="D11" s="21"/>
      <c r="E11" s="23"/>
      <c r="F11" s="23"/>
      <c r="G11" s="24">
        <f>G6+G7+G9+10:10</f>
        <v>14989</v>
      </c>
    </row>
    <row r="12" spans="1:7" x14ac:dyDescent="0.2">
      <c r="A12" s="25"/>
      <c r="B12" s="26"/>
      <c r="C12" s="25"/>
      <c r="D12" s="26"/>
      <c r="E12" s="27"/>
      <c r="F12" s="27"/>
      <c r="G12" s="28"/>
    </row>
    <row r="13" spans="1:7" x14ac:dyDescent="0.2">
      <c r="A13" s="85" t="s">
        <v>38</v>
      </c>
      <c r="B13" s="85"/>
      <c r="C13" s="85"/>
      <c r="D13" s="73">
        <f>G11/25523*3.18</f>
        <v>1.8675320299337852</v>
      </c>
      <c r="E13" s="29" t="s">
        <v>12</v>
      </c>
      <c r="F13" s="27"/>
      <c r="G13" s="28"/>
    </row>
    <row r="14" spans="1:7" x14ac:dyDescent="0.2">
      <c r="A14" s="36" t="s">
        <v>11</v>
      </c>
      <c r="B14" s="37"/>
      <c r="C14" s="37"/>
      <c r="D14" s="31"/>
      <c r="E14" s="31"/>
      <c r="F14" s="27"/>
      <c r="G14" s="28"/>
    </row>
    <row r="15" spans="1:7" x14ac:dyDescent="0.2">
      <c r="A15" s="36" t="s">
        <v>37</v>
      </c>
      <c r="B15" s="37"/>
      <c r="C15" s="37"/>
      <c r="D15" s="31"/>
      <c r="E15" s="31"/>
    </row>
    <row r="16" spans="1:7" x14ac:dyDescent="0.2">
      <c r="A16" s="30"/>
      <c r="B16" s="31"/>
      <c r="C16" s="33"/>
      <c r="D16" s="34"/>
      <c r="E16" s="5"/>
    </row>
    <row r="18" spans="1:4" x14ac:dyDescent="0.2">
      <c r="A18" s="83" t="s">
        <v>29</v>
      </c>
      <c r="B18" s="83"/>
      <c r="C18" s="83"/>
      <c r="D18" s="63"/>
    </row>
    <row r="19" spans="1:4" x14ac:dyDescent="0.2">
      <c r="A19" s="35" t="s">
        <v>9</v>
      </c>
      <c r="B19" s="35"/>
      <c r="C19" s="35"/>
    </row>
    <row r="20" spans="1:4" x14ac:dyDescent="0.2">
      <c r="A20" s="35" t="s">
        <v>10</v>
      </c>
      <c r="B20" s="35"/>
      <c r="C20" s="35"/>
    </row>
    <row r="21" spans="1:4" x14ac:dyDescent="0.2">
      <c r="A21" s="35" t="s">
        <v>34</v>
      </c>
      <c r="B21" s="35"/>
      <c r="C21" s="35"/>
    </row>
    <row r="22" spans="1:4" x14ac:dyDescent="0.2">
      <c r="A22" s="38" t="s">
        <v>15</v>
      </c>
      <c r="B22" s="38"/>
      <c r="C22" s="35"/>
    </row>
    <row r="23" spans="1:4" x14ac:dyDescent="0.2">
      <c r="A23" s="35" t="s">
        <v>14</v>
      </c>
      <c r="B23" s="49"/>
      <c r="C23" s="49"/>
    </row>
  </sheetData>
  <customSheetViews>
    <customSheetView guid="{A56807AB-835C-4B75-88F4-37650B71FF3A}" scale="136">
      <selection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9FE6CBE2-C7CE-483C-B9D2-85A9AB7A7DC4}" scale="136">
      <selection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D1C4D5E1-D605-46CC-B837-8AD4CD26F3D8}" scale="136" showPageBreaks="1">
      <selection activeCell="G9" sqref="G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07C863FA-B6E0-4E91-983B-F6619500A4EA}" scale="136">
      <selection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</customSheetViews>
  <mergeCells count="6">
    <mergeCell ref="A18:C18"/>
    <mergeCell ref="A1:G1"/>
    <mergeCell ref="A2:G2"/>
    <mergeCell ref="A13:C13"/>
    <mergeCell ref="A5:C5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ОПУ ЭЭ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Алексей</cp:lastModifiedBy>
  <cp:lastPrinted>2016-07-04T14:16:42Z</cp:lastPrinted>
  <dcterms:created xsi:type="dcterms:W3CDTF">2012-12-06T16:50:14Z</dcterms:created>
  <dcterms:modified xsi:type="dcterms:W3CDTF">2016-07-11T15:36:53Z</dcterms:modified>
</cp:coreProperties>
</file>