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25" windowHeight="7485"/>
  </bookViews>
  <sheets>
    <sheet name="Электроснабжение МОП" sheetId="1" r:id="rId1"/>
    <sheet name="Отопление" sheetId="2" r:id="rId2"/>
  </sheets>
  <calcPr calcId="152511"/>
</workbook>
</file>

<file path=xl/calcChain.xml><?xml version="1.0" encoding="utf-8"?>
<calcChain xmlns="http://schemas.openxmlformats.org/spreadsheetml/2006/main">
  <c r="E5" i="2" l="1"/>
  <c r="E8" i="2" s="1"/>
  <c r="E9" i="2" s="1"/>
  <c r="G10" i="1"/>
  <c r="A10" i="1"/>
  <c r="G9" i="1"/>
  <c r="G7" i="1"/>
  <c r="G6" i="1"/>
  <c r="G11" i="1" s="1"/>
  <c r="D13" i="1" s="1"/>
</calcChain>
</file>

<file path=xl/sharedStrings.xml><?xml version="1.0" encoding="utf-8"?>
<sst xmlns="http://schemas.openxmlformats.org/spreadsheetml/2006/main" count="45" uniqueCount="40">
  <si>
    <t>ОТЧЕТ за сентябрь 2016 г.</t>
  </si>
  <si>
    <t>показаний счётчиков учёта электроэнергии дом 1 улица Чернышевского, г.Химки</t>
  </si>
  <si>
    <t>№ п/п</t>
  </si>
  <si>
    <t>№ счётчика</t>
  </si>
  <si>
    <t>Потребление ресурса</t>
  </si>
  <si>
    <t>Коэф. ТТ</t>
  </si>
  <si>
    <t>Показание (учетный период),  кВт/ч</t>
  </si>
  <si>
    <t>Показание (расчетный период),  кВт/ч</t>
  </si>
  <si>
    <t>Расход (расчетный период) , кВт/ч</t>
  </si>
  <si>
    <t>ВРУ №1</t>
  </si>
  <si>
    <t>5000163</t>
  </si>
  <si>
    <t>освещение МОП</t>
  </si>
  <si>
    <t>22001721</t>
  </si>
  <si>
    <t>лифты</t>
  </si>
  <si>
    <t>150/5</t>
  </si>
  <si>
    <t>ВРУ №2</t>
  </si>
  <si>
    <t>24415820</t>
  </si>
  <si>
    <t>18730951</t>
  </si>
  <si>
    <t>Итого по МКД</t>
  </si>
  <si>
    <t>формула 12 - 14478 кВт/ч х  Si/25545,00 кв.м. х 3,37руб.=</t>
  </si>
  <si>
    <t>руб./кв.м</t>
  </si>
  <si>
    <t xml:space="preserve">где Si площадь Вашего помещения, </t>
  </si>
  <si>
    <t>25 545 кв.м. площадь всех помещений потребителей в многоквартирном доме.</t>
  </si>
  <si>
    <t xml:space="preserve">Плательщик: ООО "Дианик-Эстейт" </t>
  </si>
  <si>
    <t>Абонент №80150889</t>
  </si>
  <si>
    <t>Контактная информация для обратной связи:</t>
  </si>
  <si>
    <t>Начальник ЭРГ Сорока С.А.</t>
  </si>
  <si>
    <t xml:space="preserve">Тел. 8(498)683-1483;  </t>
  </si>
  <si>
    <t>Email: sorokasa555@yandex.ru</t>
  </si>
  <si>
    <t>ОТЧЕТ</t>
  </si>
  <si>
    <t>показаний общедомового ПУ тепловой энергии отопления</t>
  </si>
  <si>
    <t>за август 2016 года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</si>
  <si>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</si>
  <si>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</si>
  <si>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</si>
  <si>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ЦО                  (до 12.18 г.)</t>
  </si>
  <si>
    <t>Перенести на окт.2016г.</t>
  </si>
  <si>
    <t>Площадь помещений МКД, находящихся в собственности, кв. м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</si>
  <si>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</si>
  <si>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Расход тепловой энергии (расчетный период) в МКД (формула 3 Приложение №2  ПП РФ 354 от 06.05.11 г.), перевод из  Гкал/кв.м на Рубли/кв.м.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</si>
</sst>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_(* #,##0_);_(* \(#,##0\);_(* &quot;-&quot;??_);_(@_)"/>
    <numFmt numFmtId="167" formatCode="_-* #,##0.0000_р_._-;\-* #,##0.0000_р_._-;_-* &quot;-&quot;??_р_._-;_-@_-"/>
    <numFmt numFmtId="168" formatCode="#,##0.00_ ;\-#,##0.00\ "/>
    <numFmt numFmtId="169" formatCode="#,##0.00000_ ;\-#,##0.00000\ "/>
    <numFmt numFmtId="170" formatCode="_-* #,##0.000\ _р_._-;\-* #,##0.000\ _р_._-;_-* &quot;-&quot;?????\ _р_.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80">
    <xf numFmtId="0" fontId="0" fillId="0" borderId="0" xfId="0"/>
    <xf numFmtId="0" fontId="5" fillId="0" borderId="0" xfId="0" applyFont="1" applyFill="1"/>
    <xf numFmtId="166" fontId="5" fillId="0" borderId="0" xfId="2" applyNumberFormat="1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6" fontId="6" fillId="0" borderId="2" xfId="2" applyNumberFormat="1" applyFont="1" applyFill="1" applyBorder="1" applyAlignment="1">
      <alignment horizontal="center" vertical="center" wrapText="1"/>
    </xf>
    <xf numFmtId="0" fontId="6" fillId="0" borderId="6" xfId="0" applyFont="1" applyFill="1" applyBorder="1"/>
    <xf numFmtId="166" fontId="6" fillId="0" borderId="6" xfId="2" applyNumberFormat="1" applyFont="1" applyFill="1" applyBorder="1" applyAlignment="1">
      <alignment horizontal="center"/>
    </xf>
    <xf numFmtId="166" fontId="6" fillId="0" borderId="6" xfId="2" applyNumberFormat="1" applyFont="1" applyFill="1" applyBorder="1"/>
    <xf numFmtId="0" fontId="6" fillId="0" borderId="7" xfId="0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66" fontId="6" fillId="0" borderId="7" xfId="2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66" fontId="6" fillId="0" borderId="10" xfId="2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/>
    <xf numFmtId="166" fontId="6" fillId="0" borderId="10" xfId="2" applyNumberFormat="1" applyFont="1" applyFill="1" applyBorder="1" applyAlignment="1"/>
    <xf numFmtId="49" fontId="6" fillId="2" borderId="8" xfId="0" applyNumberFormat="1" applyFont="1" applyFill="1" applyBorder="1" applyAlignment="1">
      <alignment horizontal="center"/>
    </xf>
    <xf numFmtId="166" fontId="6" fillId="0" borderId="8" xfId="2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66" fontId="4" fillId="0" borderId="7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166" fontId="6" fillId="0" borderId="0" xfId="2" applyNumberFormat="1" applyFont="1" applyFill="1" applyBorder="1" applyAlignment="1">
      <alignment horizontal="center"/>
    </xf>
    <xf numFmtId="166" fontId="4" fillId="0" borderId="0" xfId="2" applyNumberFormat="1" applyFont="1" applyFill="1" applyBorder="1" applyAlignment="1">
      <alignment horizontal="center"/>
    </xf>
    <xf numFmtId="167" fontId="7" fillId="0" borderId="0" xfId="1" applyNumberFormat="1" applyFont="1" applyAlignment="1">
      <alignment horizontal="left"/>
    </xf>
    <xf numFmtId="0" fontId="4" fillId="0" borderId="0" xfId="0" applyFont="1"/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166" fontId="5" fillId="0" borderId="0" xfId="0" applyNumberFormat="1" applyFont="1" applyFill="1"/>
    <xf numFmtId="0" fontId="6" fillId="0" borderId="0" xfId="0" applyFont="1"/>
    <xf numFmtId="0" fontId="4" fillId="0" borderId="0" xfId="0" applyFont="1" applyAlignment="1">
      <alignment horizontal="right"/>
    </xf>
    <xf numFmtId="164" fontId="4" fillId="0" borderId="0" xfId="0" applyNumberFormat="1" applyFont="1"/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164" fontId="12" fillId="0" borderId="7" xfId="1" applyFont="1" applyBorder="1" applyAlignment="1">
      <alignment horizontal="center" vertical="center" wrapText="1"/>
    </xf>
    <xf numFmtId="1" fontId="12" fillId="0" borderId="7" xfId="2" applyNumberFormat="1" applyFont="1" applyBorder="1" applyAlignment="1">
      <alignment horizontal="center" vertical="center" wrapText="1"/>
    </xf>
    <xf numFmtId="1" fontId="12" fillId="0" borderId="0" xfId="2" applyNumberFormat="1" applyFont="1" applyBorder="1" applyAlignment="1">
      <alignment horizontal="center" vertical="center" wrapText="1"/>
    </xf>
    <xf numFmtId="1" fontId="12" fillId="0" borderId="0" xfId="2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164" fontId="13" fillId="0" borderId="7" xfId="1" applyFont="1" applyBorder="1" applyAlignment="1">
      <alignment horizontal="center" vertical="center" wrapText="1"/>
    </xf>
    <xf numFmtId="168" fontId="11" fillId="0" borderId="7" xfId="1" applyNumberFormat="1" applyFont="1" applyBorder="1" applyAlignment="1">
      <alignment horizontal="center"/>
    </xf>
    <xf numFmtId="2" fontId="11" fillId="0" borderId="7" xfId="1" applyNumberFormat="1" applyFont="1" applyBorder="1" applyAlignment="1">
      <alignment horizontal="center"/>
    </xf>
    <xf numFmtId="164" fontId="12" fillId="0" borderId="0" xfId="1" applyFont="1" applyBorder="1" applyAlignment="1">
      <alignment horizontal="center"/>
    </xf>
    <xf numFmtId="164" fontId="14" fillId="0" borderId="0" xfId="1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164" fontId="14" fillId="0" borderId="0" xfId="1" applyFont="1" applyBorder="1" applyAlignment="1">
      <alignment horizontal="center" vertical="center" wrapText="1"/>
    </xf>
    <xf numFmtId="164" fontId="14" fillId="0" borderId="0" xfId="1" applyFont="1" applyBorder="1" applyAlignment="1">
      <alignment horizontal="center"/>
    </xf>
    <xf numFmtId="2" fontId="11" fillId="0" borderId="0" xfId="1" applyNumberFormat="1" applyFont="1" applyBorder="1" applyAlignment="1">
      <alignment horizontal="center"/>
    </xf>
    <xf numFmtId="169" fontId="17" fillId="0" borderId="0" xfId="1" applyNumberFormat="1" applyFont="1" applyAlignment="1">
      <alignment horizontal="center"/>
    </xf>
    <xf numFmtId="169" fontId="3" fillId="0" borderId="0" xfId="1" applyNumberFormat="1" applyFont="1"/>
    <xf numFmtId="170" fontId="0" fillId="0" borderId="0" xfId="0" applyNumberFormat="1"/>
    <xf numFmtId="2" fontId="17" fillId="0" borderId="0" xfId="0" applyNumberFormat="1" applyFont="1" applyAlignment="1">
      <alignment horizontal="center"/>
    </xf>
    <xf numFmtId="164" fontId="17" fillId="0" borderId="0" xfId="0" applyNumberFormat="1" applyFont="1"/>
    <xf numFmtId="164" fontId="17" fillId="0" borderId="0" xfId="0" applyNumberFormat="1" applyFont="1" applyFill="1"/>
    <xf numFmtId="0" fontId="0" fillId="0" borderId="0" xfId="0" applyFill="1"/>
    <xf numFmtId="164" fontId="1" fillId="0" borderId="0" xfId="1" applyFont="1"/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0" fontId="16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164" fontId="11" fillId="0" borderId="11" xfId="1" applyFont="1" applyBorder="1" applyAlignment="1">
      <alignment horizontal="center"/>
    </xf>
    <xf numFmtId="164" fontId="12" fillId="3" borderId="0" xfId="1" applyFont="1" applyFill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16" fillId="0" borderId="0" xfId="0" applyNumberFormat="1" applyFont="1" applyAlignment="1">
      <alignment horizontal="left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F23" sqref="F22:F23"/>
    </sheetView>
  </sheetViews>
  <sheetFormatPr defaultColWidth="9.125" defaultRowHeight="12.75" x14ac:dyDescent="0.2"/>
  <cols>
    <col min="1" max="1" width="4.375" style="1" customWidth="1"/>
    <col min="2" max="2" width="13.25" style="1" customWidth="1"/>
    <col min="3" max="3" width="24.625" style="1" customWidth="1"/>
    <col min="4" max="4" width="8.625" style="1" customWidth="1"/>
    <col min="5" max="7" width="12" style="33" customWidth="1"/>
    <col min="8" max="16384" width="9.125" style="1"/>
  </cols>
  <sheetData>
    <row r="1" spans="1:7" x14ac:dyDescent="0.2">
      <c r="A1" s="66" t="s">
        <v>0</v>
      </c>
      <c r="B1" s="66"/>
      <c r="C1" s="66"/>
      <c r="D1" s="66"/>
      <c r="E1" s="66"/>
      <c r="F1" s="66"/>
      <c r="G1" s="66"/>
    </row>
    <row r="2" spans="1:7" x14ac:dyDescent="0.2">
      <c r="A2" s="66" t="s">
        <v>1</v>
      </c>
      <c r="B2" s="66"/>
      <c r="C2" s="66"/>
      <c r="D2" s="66"/>
      <c r="E2" s="66"/>
      <c r="F2" s="66"/>
      <c r="G2" s="66"/>
    </row>
    <row r="3" spans="1:7" ht="13.5" thickBot="1" x14ac:dyDescent="0.25">
      <c r="E3" s="2"/>
      <c r="F3" s="2"/>
      <c r="G3" s="2"/>
    </row>
    <row r="4" spans="1:7" ht="51.75" thickBot="1" x14ac:dyDescent="0.25">
      <c r="A4" s="3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5" t="s">
        <v>7</v>
      </c>
      <c r="G4" s="5" t="s">
        <v>8</v>
      </c>
    </row>
    <row r="5" spans="1:7" x14ac:dyDescent="0.2">
      <c r="A5" s="67" t="s">
        <v>9</v>
      </c>
      <c r="B5" s="68"/>
      <c r="C5" s="69"/>
      <c r="D5" s="6"/>
      <c r="E5" s="7"/>
      <c r="F5" s="7"/>
      <c r="G5" s="8"/>
    </row>
    <row r="6" spans="1:7" x14ac:dyDescent="0.2">
      <c r="A6" s="9">
        <v>1</v>
      </c>
      <c r="B6" s="10" t="s">
        <v>10</v>
      </c>
      <c r="C6" s="9" t="s">
        <v>11</v>
      </c>
      <c r="D6" s="11">
        <v>1</v>
      </c>
      <c r="E6" s="12">
        <v>225151</v>
      </c>
      <c r="F6" s="12">
        <v>228546</v>
      </c>
      <c r="G6" s="12">
        <f>(F6-E6)</f>
        <v>3395</v>
      </c>
    </row>
    <row r="7" spans="1:7" x14ac:dyDescent="0.2">
      <c r="A7" s="13">
        <v>2</v>
      </c>
      <c r="B7" s="14" t="s">
        <v>12</v>
      </c>
      <c r="C7" s="15" t="s">
        <v>13</v>
      </c>
      <c r="D7" s="16" t="s">
        <v>14</v>
      </c>
      <c r="E7" s="17">
        <v>8361</v>
      </c>
      <c r="F7" s="17">
        <v>8510</v>
      </c>
      <c r="G7" s="12">
        <f>(F7-E7)*30</f>
        <v>4470</v>
      </c>
    </row>
    <row r="8" spans="1:7" x14ac:dyDescent="0.2">
      <c r="A8" s="70" t="s">
        <v>15</v>
      </c>
      <c r="B8" s="71"/>
      <c r="C8" s="71"/>
      <c r="D8" s="18"/>
      <c r="E8" s="19"/>
      <c r="F8" s="19"/>
      <c r="G8" s="12"/>
    </row>
    <row r="9" spans="1:7" x14ac:dyDescent="0.2">
      <c r="A9" s="9">
        <v>3</v>
      </c>
      <c r="B9" s="20" t="s">
        <v>16</v>
      </c>
      <c r="C9" s="11" t="s">
        <v>11</v>
      </c>
      <c r="D9" s="11">
        <v>1</v>
      </c>
      <c r="E9" s="21">
        <v>33186</v>
      </c>
      <c r="F9" s="21">
        <v>36762</v>
      </c>
      <c r="G9" s="21">
        <f>F9-E9</f>
        <v>3576</v>
      </c>
    </row>
    <row r="10" spans="1:7" x14ac:dyDescent="0.2">
      <c r="A10" s="9">
        <f>A9+1</f>
        <v>4</v>
      </c>
      <c r="B10" s="10" t="s">
        <v>17</v>
      </c>
      <c r="C10" s="9" t="s">
        <v>13</v>
      </c>
      <c r="D10" s="9" t="s">
        <v>14</v>
      </c>
      <c r="E10" s="12">
        <v>2812</v>
      </c>
      <c r="F10" s="12">
        <v>2917</v>
      </c>
      <c r="G10" s="12">
        <f>(F10-E10)*30</f>
        <v>3150</v>
      </c>
    </row>
    <row r="11" spans="1:7" x14ac:dyDescent="0.2">
      <c r="A11" s="13"/>
      <c r="B11" s="22" t="s">
        <v>18</v>
      </c>
      <c r="C11" s="15"/>
      <c r="D11" s="14"/>
      <c r="E11" s="17"/>
      <c r="F11" s="17"/>
      <c r="G11" s="23">
        <f>G6+G7+G9+G10</f>
        <v>14591</v>
      </c>
    </row>
    <row r="12" spans="1:7" x14ac:dyDescent="0.2">
      <c r="A12" s="24"/>
      <c r="B12" s="25"/>
      <c r="C12" s="24"/>
      <c r="D12" s="25"/>
      <c r="E12" s="26"/>
      <c r="F12" s="26"/>
      <c r="G12" s="27"/>
    </row>
    <row r="13" spans="1:7" x14ac:dyDescent="0.2">
      <c r="A13" s="72" t="s">
        <v>19</v>
      </c>
      <c r="B13" s="72"/>
      <c r="C13" s="72"/>
      <c r="D13" s="28">
        <f>G11/25545*3.37</f>
        <v>1.9249038950871014</v>
      </c>
      <c r="E13" s="29" t="s">
        <v>20</v>
      </c>
      <c r="F13" s="26"/>
      <c r="G13" s="27"/>
    </row>
    <row r="14" spans="1:7" x14ac:dyDescent="0.2">
      <c r="A14" s="30" t="s">
        <v>21</v>
      </c>
      <c r="B14" s="31"/>
      <c r="C14" s="31"/>
      <c r="D14" s="32"/>
      <c r="E14" s="32"/>
      <c r="F14" s="26"/>
      <c r="G14" s="27"/>
    </row>
    <row r="15" spans="1:7" x14ac:dyDescent="0.2">
      <c r="A15" s="30" t="s">
        <v>22</v>
      </c>
      <c r="B15" s="31"/>
      <c r="C15" s="31"/>
      <c r="D15" s="32"/>
      <c r="E15" s="32"/>
    </row>
    <row r="16" spans="1:7" x14ac:dyDescent="0.2">
      <c r="A16" s="34"/>
      <c r="B16" s="32"/>
      <c r="C16" s="35"/>
      <c r="D16" s="36"/>
      <c r="E16" s="1"/>
    </row>
    <row r="18" spans="1:4" s="1" customFormat="1" x14ac:dyDescent="0.2">
      <c r="A18" s="73" t="s">
        <v>23</v>
      </c>
      <c r="B18" s="73"/>
      <c r="C18" s="73"/>
      <c r="D18" s="37"/>
    </row>
    <row r="19" spans="1:4" s="1" customFormat="1" x14ac:dyDescent="0.2">
      <c r="A19" s="38" t="s">
        <v>24</v>
      </c>
      <c r="B19" s="38"/>
      <c r="C19" s="38"/>
    </row>
    <row r="20" spans="1:4" s="1" customFormat="1" x14ac:dyDescent="0.2">
      <c r="A20" s="38" t="s">
        <v>25</v>
      </c>
      <c r="B20" s="38"/>
      <c r="C20" s="38"/>
    </row>
    <row r="21" spans="1:4" s="1" customFormat="1" x14ac:dyDescent="0.2">
      <c r="A21" s="38" t="s">
        <v>26</v>
      </c>
      <c r="B21" s="38"/>
      <c r="C21" s="38"/>
    </row>
    <row r="22" spans="1:4" s="1" customFormat="1" x14ac:dyDescent="0.2">
      <c r="A22" s="39" t="s">
        <v>27</v>
      </c>
      <c r="B22" s="39"/>
      <c r="C22" s="38"/>
    </row>
    <row r="23" spans="1:4" s="1" customFormat="1" x14ac:dyDescent="0.2">
      <c r="A23" s="38" t="s">
        <v>28</v>
      </c>
      <c r="B23" s="40"/>
      <c r="C23" s="40"/>
    </row>
  </sheetData>
  <mergeCells count="6">
    <mergeCell ref="A18:C18"/>
    <mergeCell ref="A1:G1"/>
    <mergeCell ref="A2:G2"/>
    <mergeCell ref="A5:C5"/>
    <mergeCell ref="A8:C8"/>
    <mergeCell ref="A13:C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workbookViewId="0">
      <selection activeCell="M12" sqref="M12"/>
    </sheetView>
  </sheetViews>
  <sheetFormatPr defaultRowHeight="15" outlineLevelCol="1" x14ac:dyDescent="0.25"/>
  <cols>
    <col min="1" max="1" width="12" customWidth="1"/>
    <col min="2" max="2" width="16.25" style="65" customWidth="1"/>
    <col min="3" max="3" width="15.25" customWidth="1"/>
    <col min="4" max="4" width="16" customWidth="1"/>
    <col min="5" max="5" width="15.25" customWidth="1"/>
    <col min="6" max="6" width="17.25" hidden="1" customWidth="1" outlineLevel="1"/>
    <col min="7" max="7" width="12.875" hidden="1" customWidth="1" outlineLevel="1"/>
    <col min="8" max="8" width="11.125" hidden="1" customWidth="1" outlineLevel="1"/>
    <col min="9" max="9" width="11.875" hidden="1" customWidth="1" outlineLevel="1"/>
    <col min="10" max="10" width="11.875" customWidth="1" collapsed="1"/>
    <col min="11" max="17" width="11.875" customWidth="1"/>
    <col min="18" max="18" width="12.125" customWidth="1"/>
    <col min="19" max="19" width="15.25" customWidth="1"/>
    <col min="20" max="20" width="11.125" bestFit="1" customWidth="1"/>
    <col min="21" max="21" width="9.125" customWidth="1"/>
  </cols>
  <sheetData>
    <row r="1" spans="1:20" ht="18.75" x14ac:dyDescent="0.3">
      <c r="A1" s="75" t="s">
        <v>29</v>
      </c>
      <c r="B1" s="75"/>
      <c r="C1" s="75"/>
      <c r="D1" s="75"/>
      <c r="E1" s="75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20" ht="18.75" x14ac:dyDescent="0.3">
      <c r="A2" s="75" t="s">
        <v>30</v>
      </c>
      <c r="B2" s="75"/>
      <c r="C2" s="75"/>
      <c r="D2" s="75"/>
      <c r="E2" s="75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20" ht="18.75" customHeight="1" x14ac:dyDescent="0.3">
      <c r="A3" s="76" t="s">
        <v>31</v>
      </c>
      <c r="B3" s="76"/>
      <c r="C3" s="76"/>
      <c r="D3" s="76"/>
      <c r="E3" s="76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20" ht="53.25" customHeight="1" x14ac:dyDescent="0.25">
      <c r="A4" s="43" t="s">
        <v>3</v>
      </c>
      <c r="B4" s="44" t="s">
        <v>4</v>
      </c>
      <c r="C4" s="45" t="s">
        <v>32</v>
      </c>
      <c r="D4" s="45" t="s">
        <v>33</v>
      </c>
      <c r="E4" s="45" t="s">
        <v>34</v>
      </c>
      <c r="F4" s="46"/>
      <c r="G4" s="46"/>
      <c r="H4" s="46"/>
      <c r="I4" s="47"/>
      <c r="J4" s="47"/>
      <c r="K4" s="47"/>
      <c r="L4" s="47"/>
      <c r="M4" s="47"/>
      <c r="N4" s="47"/>
      <c r="O4" s="47"/>
      <c r="P4" s="47"/>
      <c r="Q4" s="47"/>
    </row>
    <row r="5" spans="1:20" ht="37.5" x14ac:dyDescent="0.3">
      <c r="A5" s="48">
        <v>29562</v>
      </c>
      <c r="B5" s="49" t="s">
        <v>35</v>
      </c>
      <c r="C5" s="50">
        <v>17100.18</v>
      </c>
      <c r="D5" s="50">
        <v>17100.18</v>
      </c>
      <c r="E5" s="51">
        <f>D5-C5</f>
        <v>0</v>
      </c>
      <c r="F5" s="52"/>
      <c r="G5" s="52"/>
      <c r="H5" s="52"/>
      <c r="I5" s="52"/>
      <c r="J5" s="53"/>
      <c r="K5" s="77" t="s">
        <v>36</v>
      </c>
      <c r="L5" s="77"/>
      <c r="M5" s="77"/>
      <c r="N5" s="53"/>
      <c r="O5" s="53"/>
      <c r="P5" s="53"/>
      <c r="Q5" s="53"/>
      <c r="R5" s="53"/>
    </row>
    <row r="6" spans="1:20" ht="15.75" x14ac:dyDescent="0.25">
      <c r="A6" s="54"/>
      <c r="B6" s="55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1:20" ht="18.75" customHeight="1" x14ac:dyDescent="0.3">
      <c r="A7" s="78" t="s">
        <v>37</v>
      </c>
      <c r="B7" s="78"/>
      <c r="C7" s="78"/>
      <c r="D7" s="78"/>
      <c r="E7" s="57">
        <v>25545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</row>
    <row r="8" spans="1:20" ht="33.75" customHeight="1" x14ac:dyDescent="0.3">
      <c r="A8" s="79" t="s">
        <v>38</v>
      </c>
      <c r="B8" s="79"/>
      <c r="C8" s="79"/>
      <c r="D8" s="79"/>
      <c r="E8" s="58">
        <f>(E5+(1955.7-1575)*101.56/1991.37)/E7</f>
        <v>7.6005969280640339E-4</v>
      </c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T8" s="60"/>
    </row>
    <row r="9" spans="1:20" ht="28.5" customHeight="1" x14ac:dyDescent="0.3">
      <c r="A9" s="74" t="s">
        <v>39</v>
      </c>
      <c r="B9" s="74"/>
      <c r="C9" s="74"/>
      <c r="D9" s="74"/>
      <c r="E9" s="61">
        <f>E8*1991.37</f>
        <v>1.5135600704638874</v>
      </c>
      <c r="F9" s="62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</row>
  </sheetData>
  <mergeCells count="7">
    <mergeCell ref="A9:D9"/>
    <mergeCell ref="A1:E1"/>
    <mergeCell ref="A2:E2"/>
    <mergeCell ref="A3:E3"/>
    <mergeCell ref="K5:M5"/>
    <mergeCell ref="A7:D7"/>
    <mergeCell ref="A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Электроснабжение МОП</vt:lpstr>
      <vt:lpstr>Отопление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2016-10-28T17:14:56Z</dcterms:modified>
</cp:coreProperties>
</file>