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950" windowHeight="7485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  <sheet name="Лист1" sheetId="5" r:id="rId5"/>
  </sheets>
  <calcPr calcId="152511"/>
</workbook>
</file>

<file path=xl/calcChain.xml><?xml version="1.0" encoding="utf-8"?>
<calcChain xmlns="http://schemas.openxmlformats.org/spreadsheetml/2006/main">
  <c r="E7" i="1" l="1"/>
  <c r="G7" i="1" s="1"/>
  <c r="G12" i="1" s="1"/>
  <c r="C5" i="4" s="1"/>
  <c r="E5" i="4" s="1"/>
  <c r="E8" i="1"/>
  <c r="G8" i="1"/>
  <c r="E9" i="1"/>
  <c r="G9" i="1"/>
  <c r="E10" i="1"/>
  <c r="G10" i="1"/>
  <c r="E7" i="2"/>
  <c r="F7" i="2"/>
  <c r="F8" i="2"/>
  <c r="C6" i="4"/>
  <c r="E6" i="4" s="1"/>
  <c r="E2" i="5"/>
  <c r="E7" i="3"/>
  <c r="F8" i="3"/>
  <c r="C7" i="4" s="1"/>
  <c r="E7" i="4" s="1"/>
  <c r="E11" i="1"/>
  <c r="E8" i="4"/>
  <c r="E9" i="4" l="1"/>
  <c r="E13" i="4" s="1"/>
</calcChain>
</file>

<file path=xl/sharedStrings.xml><?xml version="1.0" encoding="utf-8"?>
<sst xmlns="http://schemas.openxmlformats.org/spreadsheetml/2006/main" count="74" uniqueCount="53">
  <si>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</si>
  <si>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</si>
  <si>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</si>
  <si>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</si>
  <si>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</si>
  <si>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</si>
  <si>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</si>
  <si>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</si>
  <si>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</si>
  <si>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</si>
  <si>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</si>
  <si>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</si>
  <si>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</si>
  <si>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</si>
  <si>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</si>
  <si>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</si>
  <si>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</si>
  <si>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</si>
  <si>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</si>
  <si>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</si>
  <si>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</si>
  <si>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</si>
  <si>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</si>
  <si>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</si>
  <si>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</si>
  <si>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</si>
  <si>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</si>
  <si>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</si>
  <si>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</si>
  <si>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</si>
  <si>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</si>
  <si>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</si>
  <si>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</si>
  <si>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</si>
  <si>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</si>
  <si>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</si>
  <si>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</si>
  <si>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</si>
  <si>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</si>
  <si>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</si>
  <si>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</si>
  <si>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</si>
  <si>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</si>
  <si>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</si>
  <si>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</si>
  <si>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</si>
  <si>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</si>
  <si>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</si>
  <si>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</si>
  <si>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Налог УСН 6%</t>
  </si>
  <si>
    <t>Налог УСН 6% с января по август</t>
  </si>
  <si>
    <t>Октябрь</t>
  </si>
  <si>
    <t>ОТЧЕТ за Октябрь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</si>
</sst>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42664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51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3150</v>
      </c>
      <c r="D7" s="10">
        <v>3191</v>
      </c>
      <c r="E7" s="11">
        <f>D7-C7</f>
        <v>41</v>
      </c>
      <c r="F7" s="10" t="s">
        <v>14</v>
      </c>
      <c r="G7" s="11">
        <f>E7*40</f>
        <v>1640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4090</v>
      </c>
      <c r="D8" s="10">
        <v>4161</v>
      </c>
      <c r="E8" s="11">
        <f>D8-C8</f>
        <v>71</v>
      </c>
      <c r="F8" s="10" t="s">
        <v>17</v>
      </c>
      <c r="G8" s="11">
        <f>E8*30</f>
        <v>2130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2607</v>
      </c>
      <c r="D9" s="10">
        <v>2620</v>
      </c>
      <c r="E9" s="11">
        <f>D9-C9</f>
        <v>13</v>
      </c>
      <c r="F9" s="10" t="s">
        <v>17</v>
      </c>
      <c r="G9" s="11">
        <f>E9*30</f>
        <v>390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4510</v>
      </c>
      <c r="D10" s="10">
        <v>4525</v>
      </c>
      <c r="E10" s="11">
        <f>D10-C10</f>
        <v>15</v>
      </c>
      <c r="F10" s="10">
        <v>1</v>
      </c>
      <c r="G10" s="11">
        <f>E10</f>
        <v>15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4175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4" workbookViewId="0">
      <selection activeCell="F3" sqref="F3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42664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629</v>
      </c>
      <c r="D7" s="10">
        <v>635</v>
      </c>
      <c r="E7" s="11">
        <f>D7-C7</f>
        <v>6</v>
      </c>
      <c r="F7" s="11">
        <f>E7</f>
        <v>6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6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E4" sqref="E4:F5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42664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51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620.26</v>
      </c>
      <c r="D7" s="10">
        <v>620.26</v>
      </c>
      <c r="E7" s="11">
        <f>D7-C7</f>
        <v>0</v>
      </c>
      <c r="F7" s="11">
        <v>0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0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E10" sqref="E10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52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4175</v>
      </c>
      <c r="D5" s="27">
        <v>5.2</v>
      </c>
      <c r="E5" s="27">
        <f>C5*D5/115</f>
        <v>188.78260869565219</v>
      </c>
    </row>
    <row r="6" spans="1:5" ht="15" outlineLevel="1" x14ac:dyDescent="0.2">
      <c r="A6" s="25">
        <v>2</v>
      </c>
      <c r="B6" s="26" t="s">
        <v>40</v>
      </c>
      <c r="C6" s="27">
        <f>Вода!F8</f>
        <v>6</v>
      </c>
      <c r="D6" s="27">
        <v>22.93</v>
      </c>
      <c r="E6" s="27">
        <f>C6*D6/115</f>
        <v>1.1963478260869564</v>
      </c>
    </row>
    <row r="7" spans="1:5" ht="15" outlineLevel="1" x14ac:dyDescent="0.2">
      <c r="A7" s="25">
        <v>3</v>
      </c>
      <c r="B7" s="26" t="s">
        <v>41</v>
      </c>
      <c r="C7" s="27">
        <f>Тепло!F8</f>
        <v>0</v>
      </c>
      <c r="D7" s="27">
        <v>1925.88</v>
      </c>
      <c r="E7" s="27">
        <f>C7*D7/115</f>
        <v>0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9" spans="1:5" ht="18" customHeight="1" outlineLevel="1" x14ac:dyDescent="0.2">
      <c r="A9" s="25">
        <v>5</v>
      </c>
      <c r="B9" s="26" t="s">
        <v>49</v>
      </c>
      <c r="C9" s="27"/>
      <c r="D9" s="27"/>
      <c r="E9" s="27">
        <f>(E5+E6+E7+E8)*0.06+40.3</f>
        <v>52.429172173913045</v>
      </c>
    </row>
    <row r="11" spans="1:5" s="28" customFormat="1" ht="15" x14ac:dyDescent="0.2">
      <c r="B11" s="28" t="s">
        <v>10</v>
      </c>
      <c r="D11" s="28" t="s">
        <v>43</v>
      </c>
      <c r="E11" s="29"/>
    </row>
    <row r="13" spans="1:5" ht="18" x14ac:dyDescent="0.25">
      <c r="B13" s="30" t="s">
        <v>44</v>
      </c>
      <c r="E13" s="31">
        <f>SUM(E5:E9)</f>
        <v>254.58204173913043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"/>
  <sheetViews>
    <sheetView workbookViewId="0">
      <selection activeCell="E3" sqref="E3"/>
    </sheetView>
  </sheetViews>
  <sheetFormatPr defaultRowHeight="15" x14ac:dyDescent="0.25"/>
  <sheetData>
    <row r="2" spans="1:5" x14ac:dyDescent="0.25">
      <c r="A2" t="s">
        <v>50</v>
      </c>
      <c r="E2">
        <f>(697.58+579.4+352.05+315.38+162.31+172.78+179.97+226.69)*0.06/4</f>
        <v>40.292399999999994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Электричество</vt:lpstr>
      <vt:lpstr>Вода</vt:lpstr>
      <vt:lpstr>Тепло</vt:lpstr>
      <vt:lpstr>Расчет платы на один гараж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2016-11-19T19:30:19Z</dcterms:modified>
</cp:coreProperties>
</file>