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105" windowWidth="19320" windowHeight="1164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45621"/>
</workbook>
</file>

<file path=xl/calcChain.xml><?xml version="1.0" encoding="utf-8"?>
<calcChain xmlns="http://schemas.openxmlformats.org/spreadsheetml/2006/main">
  <c r="E9" i="4" l="1"/>
  <c r="E7" i="1"/>
  <c r="G7" i="1"/>
  <c r="E8" i="1"/>
  <c r="G8" i="1"/>
  <c r="E9" i="1"/>
  <c r="G9" i="1"/>
  <c r="E10" i="1"/>
  <c r="G10" i="1"/>
  <c r="E7" i="2"/>
  <c r="F7" i="2"/>
  <c r="F8" i="2"/>
  <c r="C6" i="4"/>
  <c r="E6" i="4"/>
  <c r="E7" i="3"/>
  <c r="F8" i="3"/>
  <c r="C7" i="4"/>
  <c r="E7" i="4"/>
  <c r="E11" i="1"/>
  <c r="E8" i="4"/>
  <c r="G12" i="1"/>
  <c r="C5" i="4"/>
  <c r="E5" i="4"/>
  <c r="E13" i="4"/>
</calcChain>
</file>

<file path=xl/sharedStrings.xml><?xml version="1.0" encoding="utf-8"?>
<sst xmlns="http://schemas.openxmlformats.org/spreadsheetml/2006/main" count="73" uniqueCount="53">
  <si>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</si>
  <si>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</si>
  <si>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</si>
  <si>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</si>
  <si>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</si>
  <si>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</si>
  <si>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</si>
  <si>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</si>
  <si>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</si>
  <si>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</si>
  <si>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</si>
  <si>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</si>
  <si>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</si>
  <si>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</si>
  <si>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</si>
  <si>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</si>
  <si>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</si>
  <si>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</si>
  <si>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</si>
  <si>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</si>
  <si>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</si>
  <si>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</si>
  <si>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</si>
  <si>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</si>
  <si>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</si>
  <si>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</si>
  <si>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</si>
  <si>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</si>
  <si>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</si>
  <si>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</si>
  <si>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</si>
  <si>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</si>
  <si>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</si>
  <si>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</si>
  <si>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</si>
  <si>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</si>
  <si>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</si>
  <si>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</si>
  <si>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</si>
  <si>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</si>
  <si>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</si>
  <si>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</si>
  <si>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</si>
  <si>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</si>
  <si>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</si>
  <si>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</si>
  <si>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</si>
  <si>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</si>
  <si>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</si>
  <si>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Января</t>
  </si>
  <si>
    <t>Январь</t>
  </si>
  <si>
    <t>ОТЧЕТ за Январь  2017 г.</t>
  </si>
  <si>
    <t>Налог 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</si>
</sst>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42755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49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3298</v>
      </c>
      <c r="D7" s="10">
        <v>3341</v>
      </c>
      <c r="E7" s="11">
        <f>D7-C7</f>
        <v>43</v>
      </c>
      <c r="F7" s="10" t="s">
        <v>14</v>
      </c>
      <c r="G7" s="11">
        <f>E7*40</f>
        <v>1720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4352</v>
      </c>
      <c r="D8" s="10">
        <v>4393</v>
      </c>
      <c r="E8" s="11">
        <f>D8-C8</f>
        <v>41</v>
      </c>
      <c r="F8" s="10" t="s">
        <v>17</v>
      </c>
      <c r="G8" s="11">
        <f>E8*30</f>
        <v>1230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2666</v>
      </c>
      <c r="D9" s="10">
        <v>2683</v>
      </c>
      <c r="E9" s="11">
        <f>D9-C9</f>
        <v>17</v>
      </c>
      <c r="F9" s="10" t="s">
        <v>17</v>
      </c>
      <c r="G9" s="11">
        <f>E9*30</f>
        <v>510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4557</v>
      </c>
      <c r="D10" s="10">
        <v>4571</v>
      </c>
      <c r="E10" s="11">
        <f>D10-C10</f>
        <v>14</v>
      </c>
      <c r="F10" s="10">
        <v>1</v>
      </c>
      <c r="G10" s="11">
        <f>E10</f>
        <v>14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3474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42755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680</v>
      </c>
      <c r="D7" s="10">
        <v>687</v>
      </c>
      <c r="E7" s="11">
        <f>D7-C7</f>
        <v>7</v>
      </c>
      <c r="F7" s="11">
        <f>E7</f>
        <v>7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7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42755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641.41</v>
      </c>
      <c r="D7" s="10">
        <v>667.78</v>
      </c>
      <c r="E7" s="11">
        <f>D7-C7</f>
        <v>26.370000000000005</v>
      </c>
      <c r="F7" s="11">
        <v>26.37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26.37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E10" sqref="E10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51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3474</v>
      </c>
      <c r="D5" s="27">
        <v>4.8099999999999996</v>
      </c>
      <c r="E5" s="27">
        <f>C5*D5/115</f>
        <v>145.30382608695652</v>
      </c>
    </row>
    <row r="6" spans="1:5" ht="15" outlineLevel="1" x14ac:dyDescent="0.2">
      <c r="A6" s="25">
        <v>2</v>
      </c>
      <c r="B6" s="26" t="s">
        <v>40</v>
      </c>
      <c r="C6" s="27">
        <f>Вода!F8</f>
        <v>7</v>
      </c>
      <c r="D6" s="27">
        <v>22.93</v>
      </c>
      <c r="E6" s="27">
        <f>C6*D6/115</f>
        <v>1.3957391304347826</v>
      </c>
    </row>
    <row r="7" spans="1:5" ht="15" outlineLevel="1" x14ac:dyDescent="0.2">
      <c r="A7" s="25">
        <v>3</v>
      </c>
      <c r="B7" s="26" t="s">
        <v>41</v>
      </c>
      <c r="C7" s="27">
        <f>Тепло!F8</f>
        <v>26.37</v>
      </c>
      <c r="D7" s="27">
        <v>1925.88</v>
      </c>
      <c r="E7" s="27">
        <f>C7*D7/115</f>
        <v>441.61265739130442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52</v>
      </c>
      <c r="C9" s="27"/>
      <c r="D9" s="27"/>
      <c r="E9" s="27">
        <f>(E5+E6+E7+E8)*0.06+40.3</f>
        <v>76.329168139130431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676.81530379130436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2017-02-10T21:26:35Z</dcterms:modified>
</cp:coreProperties>
</file>