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420" yWindow="60" windowWidth="10170" windowHeight="7470" firstSheet="1" activeTab="1"/>
  </bookViews>
  <sheets>
    <sheet name="Лист1" sheetId="3" state="hidden" r:id="rId1"/>
    <sheet name="Отопление" sheetId="6" r:id="rId2"/>
    <sheet name="Справка" sheetId="10" r:id="rId3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562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E8" i="10" l="1"/>
  <c r="F8" i="10"/>
  <c r="E5" i="6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6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<sst xmlns="http://schemas.openxmlformats.org/spreadsheetml/2006/main" count="952" uniqueCount="513">
  <si>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</si>
  <si>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</si>
  <si>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</si>
  <si>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</si>
  <si>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</si>
  <si>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</si>
  <si>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</si>
  <si>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</si>
  <si>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</si>
  <si>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</si>
  <si>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</si>
  <si>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</si>
  <si>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</si>
  <si>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</si>
  <si>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</si>
  <si>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</si>
  <si>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</si>
  <si>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</si>
  <si>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</si>
  <si>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</si>
  <si>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</si>
  <si>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</si>
  <si>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</si>
  <si>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</si>
  <si>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</si>
  <si>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</si>
  <si>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</si>
  <si>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</si>
  <si>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</si>
  <si>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</si>
  <si>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</si>
  <si>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</si>
  <si>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</si>
  <si>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</si>
  <si>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</si>
  <si>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</si>
  <si>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</si>
  <si>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</si>
  <si>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</si>
  <si>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</si>
  <si>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</si>
  <si>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</si>
  <si>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</si>
  <si>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</si>
  <si>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</si>
  <si>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</si>
  <si>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</si>
  <si>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</si>
  <si>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</si>
  <si>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</si>
  <si>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</si>
  <si>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</si>
  <si>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</si>
  <si>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</si>
  <si>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</si>
  <si>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</si>
  <si>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</si>
  <si>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</si>
  <si>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</si>
  <si>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</si>
  <si>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</si>
  <si>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</si>
  <si>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</si>
  <si>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</si>
  <si>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</si>
  <si>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</si>
  <si>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</si>
  <si>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</si>
  <si>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</si>
  <si>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</si>
  <si>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</si>
  <si>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</si>
  <si>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</si>
  <si>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</si>
  <si>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</si>
  <si>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</si>
  <si>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</si>
  <si>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</si>
  <si>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</si>
  <si>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</si>
  <si>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</si>
  <si>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</si>
  <si>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</si>
  <si>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</si>
  <si>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</si>
  <si>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</si>
  <si>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</si>
  <si>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</si>
  <si>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</si>
  <si>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</si>
  <si>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</si>
  <si>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</si>
  <si>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</si>
  <si>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</si>
  <si>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</si>
  <si>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</si>
  <si>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</si>
  <si>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</si>
  <si>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</si>
  <si>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</si>
  <si>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</si>
  <si>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</si>
  <si>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</si>
  <si>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</si>
  <si>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</si>
  <si>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</si>
  <si>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</si>
  <si>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</si>
  <si>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</si>
  <si>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</si>
  <si>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</si>
  <si>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</si>
  <si>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</si>
  <si>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</si>
  <si>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</si>
  <si>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</si>
  <si>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</si>
  <si>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</si>
  <si>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</si>
  <si>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</si>
  <si>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</si>
  <si>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</si>
  <si>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</si>
  <si>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</si>
  <si>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</si>
  <si>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</si>
  <si>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</si>
  <si>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</si>
  <si>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</si>
  <si>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</si>
  <si>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</si>
  <si>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</si>
  <si>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</si>
  <si>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</si>
  <si>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</si>
  <si>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</si>
  <si>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</si>
  <si>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</si>
  <si>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</si>
  <si>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</si>
  <si>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</si>
  <si>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</si>
  <si>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</si>
  <si>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</si>
  <si>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</si>
  <si>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</si>
  <si>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</si>
  <si>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</si>
  <si>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</si>
  <si>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</si>
  <si>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</si>
  <si>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</si>
  <si>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</si>
  <si>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</si>
  <si>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</si>
  <si>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</si>
  <si>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</si>
  <si>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</si>
  <si>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</si>
  <si>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</si>
  <si>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</si>
  <si>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</si>
  <si>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</si>
  <si>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</si>
  <si>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</si>
  <si>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</si>
  <si>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</si>
  <si>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</si>
  <si>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</si>
  <si>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</si>
  <si>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</si>
  <si>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</si>
  <si>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</si>
  <si>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</si>
  <si>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</si>
  <si>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</si>
  <si>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</si>
  <si>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</si>
  <si>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</si>
  <si>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</si>
  <si>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</si>
  <si>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</si>
  <si>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</si>
  <si>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</si>
  <si>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</si>
  <si>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</si>
  <si>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</si>
  <si>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</si>
  <si>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</si>
  <si>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</si>
  <si>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</si>
  <si>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</si>
  <si>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</si>
  <si>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</si>
  <si>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</si>
  <si>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</si>
  <si>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</si>
  <si>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</si>
  <si>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</si>
  <si>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</si>
  <si>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</si>
  <si>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</si>
  <si>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</si>
  <si>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</si>
  <si>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</si>
  <si>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</si>
  <si>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</si>
  <si>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</si>
  <si>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</si>
  <si>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</si>
  <si>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</si>
  <si>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</si>
  <si>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</si>
  <si>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</si>
  <si>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</si>
  <si>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</si>
  <si>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</si>
  <si>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</si>
  <si>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</si>
  <si>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</si>
  <si>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</si>
  <si>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</si>
  <si>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</si>
  <si>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</si>
  <si>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</si>
  <si>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</si>
  <si>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</si>
  <si>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</si>
  <si>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</si>
  <si>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</si>
  <si>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</si>
  <si>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</si>
  <si>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</si>
  <si>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</si>
  <si>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</si>
  <si>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</si>
  <si>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</si>
  <si>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</si>
  <si>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</si>
  <si>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</si>
  <si>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</si>
  <si>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</si>
  <si>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</si>
  <si>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</si>
  <si>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</si>
  <si>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</si>
  <si>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</si>
  <si>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</si>
  <si>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</si>
  <si>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</si>
  <si>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</si>
  <si>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</si>
  <si>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</si>
  <si>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</si>
  <si>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</si>
  <si>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</si>
  <si>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</si>
  <si>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</si>
  <si>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</si>
  <si>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</si>
  <si>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</si>
  <si>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</si>
  <si>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</si>
  <si>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</si>
  <si>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</si>
  <si>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</si>
  <si>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</si>
  <si>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</si>
  <si>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</si>
  <si>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</si>
  <si>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</si>
  <si>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</si>
  <si>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</si>
  <si>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</si>
  <si>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</si>
  <si>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</si>
  <si>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</si>
  <si>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</si>
  <si>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</si>
  <si>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</si>
  <si>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</si>
  <si>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</si>
  <si>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</si>
  <si>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</si>
  <si>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</si>
  <si>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</si>
  <si>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</si>
  <si>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</si>
  <si>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</si>
  <si>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</si>
  <si>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</si>
  <si>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</si>
  <si>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</si>
  <si>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</si>
  <si>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</si>
  <si>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</si>
  <si>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</si>
  <si>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</si>
  <si>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</si>
  <si>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</si>
  <si>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</si>
  <si>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</si>
  <si>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</si>
  <si>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</si>
  <si>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</si>
  <si>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</si>
  <si>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</si>
  <si>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</si>
  <si>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</si>
  <si>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</si>
  <si>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</si>
  <si>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</si>
  <si>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</si>
  <si>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</si>
  <si>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</si>
  <si>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</si>
  <si>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</si>
  <si>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</si>
  <si>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</si>
  <si>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</si>
  <si>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</si>
  <si>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</si>
  <si>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</si>
  <si>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</si>
  <si>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</si>
  <si>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</si>
  <si>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</si>
  <si>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</si>
  <si>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</si>
  <si>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</si>
  <si>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</si>
  <si>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</si>
  <si>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</si>
  <si>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</si>
  <si>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</si>
  <si>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</si>
  <si>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</si>
  <si>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</si>
  <si>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</si>
  <si>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</si>
  <si>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</si>
  <si>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</si>
  <si>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</si>
  <si>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</si>
  <si>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</si>
  <si>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</si>
  <si>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</si>
  <si>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</si>
  <si>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</si>
  <si>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</si>
  <si>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</si>
  <si>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</si>
  <si>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</si>
  <si>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</si>
  <si>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</si>
  <si>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</si>
  <si>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</si>
  <si>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</si>
  <si>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</si>
  <si>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</si>
  <si>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</si>
  <si>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</si>
  <si>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</si>
  <si>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</si>
  <si>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</si>
  <si>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</si>
  <si>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</si>
  <si>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</si>
  <si>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</si>
  <si>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</si>
  <si>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</si>
  <si>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</si>
  <si>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</si>
  <si>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</si>
  <si>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</si>
  <si>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</si>
  <si>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</si>
  <si>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</si>
  <si>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</si>
  <si>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</si>
  <si>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</si>
  <si>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</si>
  <si>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</si>
  <si>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</si>
  <si>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</si>
  <si>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</si>
  <si>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</si>
  <si>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</si>
  <si>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</si>
  <si>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</si>
  <si>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</si>
  <si>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</si>
  <si>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</si>
  <si>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</si>
  <si>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</si>
  <si>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</si>
  <si>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</si>
  <si>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</si>
  <si>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</si>
  <si>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</si>
  <si>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</si>
  <si>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</si>
  <si>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</si>
  <si>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</si>
  <si>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</si>
  <si>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</si>
  <si>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</si>
  <si>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</si>
  <si>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</si>
  <si>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</si>
  <si>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</si>
  <si>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</si>
  <si>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</si>
  <si>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</si>
  <si>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</si>
  <si>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</si>
  <si>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</si>
  <si>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</si>
  <si>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</si>
  <si>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</si>
  <si>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</si>
  <si>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</si>
  <si>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</si>
  <si>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</si>
  <si>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</si>
  <si>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</si>
  <si>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</si>
  <si>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</si>
  <si>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</si>
  <si>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</si>
  <si>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</si>
  <si>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</si>
  <si>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</si>
  <si>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</si>
  <si>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</si>
  <si>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</si>
  <si>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</si>
  <si>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</si>
  <si>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</si>
  <si>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</si>
  <si>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</si>
  <si>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</si>
  <si>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</si>
  <si>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</si>
  <si>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</si>
  <si>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</si>
  <si>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</si>
  <si>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</si>
  <si>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</si>
  <si>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</si>
  <si>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</si>
  <si>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</si>
  <si>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</si>
  <si>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</si>
  <si>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</si>
  <si>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</si>
  <si>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</si>
  <si>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</si>
  <si>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</si>
  <si>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</si>
  <si>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</si>
  <si>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</si>
  <si>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</si>
  <si>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</si>
  <si>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</si>
  <si>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</si>
  <si>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</si>
  <si>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</si>
  <si>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</si>
  <si>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</si>
  <si>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</si>
  <si>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</si>
  <si>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</si>
  <si>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</si>
  <si>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</si>
  <si>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</si>
  <si>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</si>
  <si>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</si>
  <si>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</si>
  <si>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</si>
  <si>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</si>
  <si>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</si>
  <si>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</si>
  <si>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</si>
  <si>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</si>
  <si>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</si>
  <si>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</si>
  <si>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</si>
  <si>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</si>
  <si>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</si>
  <si>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</si>
  <si>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</si>
  <si>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</si>
  <si>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</si>
  <si>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</si>
  <si>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</si>
  <si>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</si>
  <si>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</si>
  <si>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</si>
  <si>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</si>
  <si>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</si>
  <si>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</si>
  <si>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</si>
  <si>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на общедомовые нужды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</si>
  <si>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</si>
  <si>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</si>
  <si>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</si>
  <si>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</si>
  <si>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</si>
  <si>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</si>
  <si>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за май 2017 года</t>
  </si>
  <si>
    <t xml:space="preserve">СПРАВОЧНАЯ ИНФОРМАЦИЯ потребление коммунальных услуг в МКД у. Чернышевского, д.1                 </t>
  </si>
  <si>
    <t>июнь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</si>
</sst>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-* #,##0.00\ _₽_-;\-* #,##0.00\ _₽_-;_-* &quot;-&quot;??\ _₽_-;_-@_-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80" formatCode="0.0"/>
    <numFmt numFmtId="182" formatCode="#,##0.0000"/>
    <numFmt numFmtId="183" formatCode="#,##0.0000_ ;\-#,##0.0000\ 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79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171" fontId="0" fillId="0" borderId="0" xfId="0" applyNumberFormat="1"/>
    <xf numFmtId="43" fontId="6" fillId="0" borderId="0" xfId="1" applyFont="1"/>
    <xf numFmtId="43" fontId="9" fillId="0" borderId="0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/>
    </xf>
    <xf numFmtId="173" fontId="7" fillId="0" borderId="0" xfId="1" applyNumberFormat="1" applyFont="1"/>
    <xf numFmtId="43" fontId="11" fillId="0" borderId="0" xfId="0" applyNumberFormat="1" applyFont="1"/>
    <xf numFmtId="0" fontId="10" fillId="0" borderId="0" xfId="0" applyFont="1" applyAlignment="1">
      <alignment horizontal="center"/>
    </xf>
    <xf numFmtId="1" fontId="8" fillId="0" borderId="0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3" fillId="0" borderId="1" xfId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/>
    </xf>
    <xf numFmtId="1" fontId="8" fillId="0" borderId="0" xfId="2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2" fontId="10" fillId="0" borderId="1" xfId="1" applyNumberFormat="1" applyFont="1" applyBorder="1" applyAlignment="1">
      <alignment horizontal="center"/>
    </xf>
    <xf numFmtId="43" fontId="11" fillId="0" borderId="0" xfId="0" applyNumberFormat="1" applyFont="1" applyFill="1"/>
    <xf numFmtId="0" fontId="0" fillId="0" borderId="0" xfId="0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1" applyFont="1" applyBorder="1" applyAlignment="1">
      <alignment horizontal="center"/>
    </xf>
    <xf numFmtId="43" fontId="9" fillId="0" borderId="0" xfId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175" fontId="15" fillId="6" borderId="1" xfId="2" applyNumberFormat="1" applyFont="1" applyFill="1" applyBorder="1" applyAlignment="1">
      <alignment horizontal="center" vertical="center"/>
    </xf>
    <xf numFmtId="175" fontId="15" fillId="6" borderId="1" xfId="2" applyNumberFormat="1" applyFont="1" applyFill="1" applyBorder="1" applyAlignment="1">
      <alignment horizontal="center" vertical="center" wrapText="1"/>
    </xf>
    <xf numFmtId="1" fontId="15" fillId="6" borderId="1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3" fontId="19" fillId="7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" fontId="22" fillId="0" borderId="1" xfId="0" applyNumberFormat="1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14" fontId="24" fillId="0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>
      <alignment horizontal="left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/>
    <xf numFmtId="0" fontId="16" fillId="0" borderId="1" xfId="0" applyFont="1" applyFill="1" applyBorder="1" applyAlignment="1"/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 shrinkToFit="1"/>
    </xf>
    <xf numFmtId="14" fontId="18" fillId="8" borderId="1" xfId="0" applyNumberFormat="1" applyFont="1" applyFill="1" applyBorder="1" applyAlignment="1">
      <alignment horizontal="left" vertical="center"/>
    </xf>
    <xf numFmtId="1" fontId="18" fillId="8" borderId="1" xfId="0" applyNumberFormat="1" applyFont="1" applyFill="1" applyBorder="1" applyAlignment="1">
      <alignment horizontal="center" vertical="center"/>
    </xf>
    <xf numFmtId="3" fontId="18" fillId="8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3" fontId="23" fillId="7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4" fontId="27" fillId="0" borderId="1" xfId="0" applyNumberFormat="1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/>
    </xf>
    <xf numFmtId="16" fontId="16" fillId="0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/>
    </xf>
    <xf numFmtId="3" fontId="15" fillId="9" borderId="1" xfId="0" applyNumberFormat="1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left" vertical="center"/>
    </xf>
    <xf numFmtId="0" fontId="15" fillId="9" borderId="1" xfId="0" applyFont="1" applyFill="1" applyBorder="1" applyAlignment="1"/>
    <xf numFmtId="1" fontId="15" fillId="9" borderId="1" xfId="2" applyNumberFormat="1" applyFont="1" applyFill="1" applyBorder="1" applyAlignment="1">
      <alignment horizontal="center"/>
    </xf>
    <xf numFmtId="1" fontId="15" fillId="9" borderId="1" xfId="2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73" fontId="28" fillId="3" borderId="0" xfId="1" applyNumberFormat="1" applyFont="1" applyFill="1" applyAlignment="1">
      <alignment horizontal="left"/>
    </xf>
    <xf numFmtId="43" fontId="9" fillId="0" borderId="0" xfId="1" applyFont="1" applyFill="1" applyBorder="1" applyAlignment="1">
      <alignment horizontal="left"/>
    </xf>
    <xf numFmtId="43" fontId="8" fillId="0" borderId="0" xfId="1" applyFont="1" applyFill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" fontId="31" fillId="0" borderId="0" xfId="2" applyNumberFormat="1" applyFont="1" applyBorder="1" applyAlignment="1">
      <alignment horizontal="center" vertical="center"/>
    </xf>
    <xf numFmtId="177" fontId="31" fillId="0" borderId="0" xfId="1" applyNumberFormat="1" applyFont="1" applyBorder="1" applyAlignment="1">
      <alignment horizontal="center"/>
    </xf>
    <xf numFmtId="0" fontId="29" fillId="0" borderId="0" xfId="0" applyFont="1"/>
    <xf numFmtId="0" fontId="10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49" fontId="32" fillId="0" borderId="1" xfId="0" applyNumberFormat="1" applyFont="1" applyBorder="1" applyAlignment="1">
      <alignment horizontal="center" wrapText="1"/>
    </xf>
    <xf numFmtId="180" fontId="32" fillId="0" borderId="1" xfId="0" applyNumberFormat="1" applyFont="1" applyBorder="1" applyAlignment="1">
      <alignment horizontal="center" wrapText="1"/>
    </xf>
    <xf numFmtId="0" fontId="33" fillId="0" borderId="0" xfId="0" applyFont="1" applyAlignment="1"/>
    <xf numFmtId="182" fontId="10" fillId="0" borderId="0" xfId="0" applyNumberFormat="1" applyFont="1" applyAlignment="1">
      <alignment horizontal="center"/>
    </xf>
    <xf numFmtId="182" fontId="8" fillId="0" borderId="0" xfId="0" applyNumberFormat="1" applyFont="1" applyAlignment="1">
      <alignment horizontal="center"/>
    </xf>
    <xf numFmtId="182" fontId="8" fillId="0" borderId="0" xfId="2" applyNumberFormat="1" applyFont="1" applyBorder="1" applyAlignment="1">
      <alignment horizontal="center" vertical="center"/>
    </xf>
    <xf numFmtId="182" fontId="9" fillId="0" borderId="0" xfId="1" applyNumberFormat="1" applyFont="1" applyBorder="1" applyAlignment="1">
      <alignment horizontal="left"/>
    </xf>
    <xf numFmtId="182" fontId="9" fillId="0" borderId="0" xfId="1" applyNumberFormat="1" applyFont="1" applyBorder="1" applyAlignment="1">
      <alignment horizontal="center"/>
    </xf>
    <xf numFmtId="182" fontId="8" fillId="0" borderId="0" xfId="1" applyNumberFormat="1" applyFont="1" applyBorder="1" applyAlignment="1">
      <alignment horizontal="center"/>
    </xf>
    <xf numFmtId="182" fontId="7" fillId="0" borderId="0" xfId="1" applyNumberFormat="1" applyFont="1"/>
    <xf numFmtId="182" fontId="11" fillId="0" borderId="0" xfId="0" applyNumberFormat="1" applyFont="1" applyFill="1"/>
    <xf numFmtId="182" fontId="0" fillId="0" borderId="0" xfId="0" applyNumberFormat="1"/>
    <xf numFmtId="183" fontId="11" fillId="3" borderId="0" xfId="1" applyNumberFormat="1" applyFont="1" applyFill="1" applyAlignment="1">
      <alignment horizontal="center"/>
    </xf>
    <xf numFmtId="0" fontId="32" fillId="0" borderId="0" xfId="0" applyFont="1" applyAlignment="1">
      <alignment horizontal="center" wrapText="1"/>
    </xf>
    <xf numFmtId="49" fontId="33" fillId="0" borderId="0" xfId="0" applyNumberFormat="1" applyFont="1" applyAlignment="1">
      <alignment horizontal="center" wrapText="1"/>
    </xf>
    <xf numFmtId="180" fontId="32" fillId="2" borderId="1" xfId="0" applyNumberFormat="1" applyFont="1" applyFill="1" applyBorder="1" applyAlignment="1">
      <alignment horizontal="center" wrapText="1"/>
    </xf>
    <xf numFmtId="0" fontId="32" fillId="2" borderId="1" xfId="0" applyFont="1" applyFill="1" applyBorder="1" applyAlignment="1">
      <alignment wrapText="1"/>
    </xf>
    <xf numFmtId="180" fontId="3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43" fontId="10" fillId="0" borderId="2" xfId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32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368</v>
      </c>
      <c r="B1" s="37" t="s">
        <v>369</v>
      </c>
      <c r="C1" s="37" t="s">
        <v>321</v>
      </c>
      <c r="D1" s="37" t="s">
        <v>370</v>
      </c>
      <c r="E1" s="36" t="s">
        <v>371</v>
      </c>
      <c r="F1" s="36" t="s">
        <v>372</v>
      </c>
      <c r="G1" s="38" t="s">
        <v>373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334</v>
      </c>
      <c r="N1" s="36" t="s">
        <v>374</v>
      </c>
      <c r="O1" s="36" t="s">
        <v>375</v>
      </c>
      <c r="P1" s="37" t="s">
        <v>373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335</v>
      </c>
      <c r="W1" s="41" t="s">
        <v>88</v>
      </c>
      <c r="X1" s="41" t="s">
        <v>376</v>
      </c>
      <c r="Y1" s="41" t="s">
        <v>367</v>
      </c>
      <c r="Z1" s="37" t="s">
        <v>90</v>
      </c>
    </row>
    <row r="2" spans="1:26" x14ac:dyDescent="0.25">
      <c r="A2" s="42">
        <v>1</v>
      </c>
      <c r="B2" s="43" t="s">
        <v>159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159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342</v>
      </c>
      <c r="C4" s="42"/>
      <c r="D4" s="54" t="s">
        <v>345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342</v>
      </c>
      <c r="C5" s="53"/>
      <c r="D5" s="57" t="s">
        <v>345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377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37</v>
      </c>
      <c r="C7" s="42"/>
      <c r="D7" s="54" t="s">
        <v>345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378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379</v>
      </c>
    </row>
    <row r="9" spans="1:26" x14ac:dyDescent="0.25">
      <c r="A9" s="42">
        <v>5</v>
      </c>
      <c r="B9" s="52" t="s">
        <v>378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238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238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13</v>
      </c>
      <c r="C12" s="42"/>
      <c r="D12" s="66" t="s">
        <v>346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380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381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381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91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91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382</v>
      </c>
    </row>
    <row r="18" spans="1:26" x14ac:dyDescent="0.25">
      <c r="A18" s="42">
        <v>11</v>
      </c>
      <c r="B18" s="43" t="s">
        <v>63</v>
      </c>
      <c r="C18" s="42"/>
      <c r="D18" s="54" t="s">
        <v>345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3</v>
      </c>
      <c r="C19" s="42"/>
      <c r="D19" s="54" t="s">
        <v>345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160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160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383</v>
      </c>
    </row>
    <row r="22" spans="1:26" x14ac:dyDescent="0.25">
      <c r="A22" s="42">
        <v>14</v>
      </c>
      <c r="B22" s="43" t="s">
        <v>92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92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239</v>
      </c>
      <c r="C24" s="42"/>
      <c r="D24" s="66" t="s">
        <v>348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317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384</v>
      </c>
      <c r="C26" s="42"/>
      <c r="D26" s="66" t="s">
        <v>346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384</v>
      </c>
      <c r="C27" s="42"/>
      <c r="D27" s="66" t="s">
        <v>346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352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93</v>
      </c>
      <c r="C29" s="73" t="s">
        <v>385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293</v>
      </c>
    </row>
    <row r="30" spans="1:26" x14ac:dyDescent="0.25">
      <c r="A30" s="42">
        <v>20</v>
      </c>
      <c r="B30" s="43" t="s">
        <v>94</v>
      </c>
      <c r="C30" s="42"/>
      <c r="D30" s="79" t="s">
        <v>386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64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64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95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 t="shared" ref="Y33:Y34" si="4">W33*0.5</f>
        <v>0.5</v>
      </c>
      <c r="Z33" s="49"/>
    </row>
    <row r="34" spans="1:26" x14ac:dyDescent="0.25">
      <c r="A34" s="42">
        <v>23</v>
      </c>
      <c r="B34" s="43" t="s">
        <v>15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 t="shared" si="4"/>
        <v>0.5</v>
      </c>
      <c r="Z34" s="49"/>
    </row>
    <row r="35" spans="1:26" x14ac:dyDescent="0.25">
      <c r="A35" s="71">
        <v>24</v>
      </c>
      <c r="B35" s="72" t="s">
        <v>96</v>
      </c>
      <c r="C35" s="73" t="s">
        <v>385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2</v>
      </c>
      <c r="C36" s="73" t="s">
        <v>385</v>
      </c>
      <c r="D36" s="73" t="s">
        <v>350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387</v>
      </c>
    </row>
    <row r="37" spans="1:26" x14ac:dyDescent="0.25">
      <c r="A37" s="42">
        <v>25</v>
      </c>
      <c r="B37" s="52" t="s">
        <v>2</v>
      </c>
      <c r="C37" s="73" t="s">
        <v>385</v>
      </c>
      <c r="D37" s="73" t="s">
        <v>350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387</v>
      </c>
    </row>
    <row r="38" spans="1:26" x14ac:dyDescent="0.25">
      <c r="A38" s="42">
        <v>26</v>
      </c>
      <c r="B38" s="43" t="s">
        <v>388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388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97</v>
      </c>
      <c r="C40" s="42"/>
      <c r="D40" s="54" t="s">
        <v>345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389</v>
      </c>
      <c r="C41" s="42"/>
      <c r="D41" s="86" t="s">
        <v>347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229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229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390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390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240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86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98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98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99</v>
      </c>
      <c r="C50" s="42"/>
      <c r="D50" s="86" t="s">
        <v>348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99</v>
      </c>
      <c r="C51" s="42"/>
      <c r="D51" s="86" t="s">
        <v>348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100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234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288</v>
      </c>
      <c r="C54" s="42"/>
      <c r="D54" s="86" t="s">
        <v>348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288</v>
      </c>
      <c r="C55" s="42"/>
      <c r="D55" s="86" t="s">
        <v>348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22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364</v>
      </c>
    </row>
    <row r="57" spans="1:26" x14ac:dyDescent="0.25">
      <c r="A57" s="42">
        <v>38</v>
      </c>
      <c r="B57" s="52" t="s">
        <v>22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47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101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227</v>
      </c>
      <c r="C60" s="42"/>
      <c r="D60" s="86" t="s">
        <v>351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241</v>
      </c>
      <c r="C61" s="42"/>
      <c r="D61" s="86" t="s">
        <v>347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241</v>
      </c>
      <c r="C62" s="42"/>
      <c r="D62" s="86" t="s">
        <v>347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102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391</v>
      </c>
    </row>
    <row r="64" spans="1:26" x14ac:dyDescent="0.25">
      <c r="A64" s="71">
        <v>44</v>
      </c>
      <c r="B64" s="72" t="s">
        <v>103</v>
      </c>
      <c r="C64" s="73" t="s">
        <v>385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161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230</v>
      </c>
      <c r="C66" s="42"/>
      <c r="D66" s="54" t="s">
        <v>345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5">U66-T66</f>
        <v>0</v>
      </c>
      <c r="W66" s="49"/>
      <c r="X66" s="49"/>
      <c r="Y66" s="49"/>
      <c r="Z66" s="56" t="s">
        <v>349</v>
      </c>
    </row>
    <row r="67" spans="1:26" x14ac:dyDescent="0.25">
      <c r="A67" s="42">
        <v>47</v>
      </c>
      <c r="B67" s="43" t="s">
        <v>162</v>
      </c>
      <c r="C67" s="42"/>
      <c r="D67" s="79" t="s">
        <v>350</v>
      </c>
      <c r="E67" s="44">
        <v>382716</v>
      </c>
      <c r="F67" s="45">
        <v>43652</v>
      </c>
      <c r="G67" s="46">
        <f t="shared" ref="G67:G130" si="6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7">L67-K67</f>
        <v>4</v>
      </c>
      <c r="N67" s="44">
        <v>493485</v>
      </c>
      <c r="O67" s="45">
        <v>42922</v>
      </c>
      <c r="P67" s="46">
        <f t="shared" ref="P67:P130" si="8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5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65</v>
      </c>
      <c r="C68" s="42"/>
      <c r="D68" s="42"/>
      <c r="E68" s="44">
        <v>246887</v>
      </c>
      <c r="F68" s="45">
        <v>43290</v>
      </c>
      <c r="G68" s="46">
        <f t="shared" si="6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7"/>
        <v>7</v>
      </c>
      <c r="N68" s="44">
        <v>253526</v>
      </c>
      <c r="O68" s="45">
        <v>42560</v>
      </c>
      <c r="P68" s="46">
        <f t="shared" si="8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5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49</v>
      </c>
      <c r="C69" s="42"/>
      <c r="D69" s="42"/>
      <c r="E69" s="58">
        <v>846681</v>
      </c>
      <c r="F69" s="59"/>
      <c r="G69" s="46">
        <f t="shared" si="6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7"/>
        <v>8</v>
      </c>
      <c r="N69" s="58">
        <v>8474019</v>
      </c>
      <c r="O69" s="58"/>
      <c r="P69" s="46">
        <f t="shared" si="8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5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242</v>
      </c>
      <c r="C70" s="42"/>
      <c r="D70" s="42"/>
      <c r="E70" s="44">
        <v>2025199</v>
      </c>
      <c r="F70" s="45">
        <v>43608</v>
      </c>
      <c r="G70" s="46">
        <f t="shared" si="6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7"/>
        <v>28</v>
      </c>
      <c r="N70" s="44">
        <v>2053037</v>
      </c>
      <c r="O70" s="45">
        <v>42878</v>
      </c>
      <c r="P70" s="46">
        <f t="shared" si="8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5"/>
        <v>0</v>
      </c>
      <c r="W70" s="49"/>
      <c r="X70" s="49"/>
      <c r="Y70" s="49"/>
      <c r="Z70" s="49" t="s">
        <v>356</v>
      </c>
    </row>
    <row r="71" spans="1:26" x14ac:dyDescent="0.25">
      <c r="A71" s="42">
        <v>51</v>
      </c>
      <c r="B71" s="43" t="s">
        <v>243</v>
      </c>
      <c r="C71" s="42"/>
      <c r="D71" s="54" t="s">
        <v>348</v>
      </c>
      <c r="E71" s="44">
        <v>443179</v>
      </c>
      <c r="F71" s="45">
        <v>44261</v>
      </c>
      <c r="G71" s="46">
        <f t="shared" si="6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7"/>
        <v>4</v>
      </c>
      <c r="N71" s="44">
        <v>493487</v>
      </c>
      <c r="O71" s="45">
        <v>43530</v>
      </c>
      <c r="P71" s="46">
        <f t="shared" si="8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5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243</v>
      </c>
      <c r="C72" s="42"/>
      <c r="D72" s="54" t="s">
        <v>348</v>
      </c>
      <c r="E72" s="44">
        <v>443257</v>
      </c>
      <c r="F72" s="45">
        <v>44261</v>
      </c>
      <c r="G72" s="46">
        <f t="shared" si="6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7"/>
        <v>0</v>
      </c>
      <c r="N72" s="44">
        <v>487045</v>
      </c>
      <c r="O72" s="45">
        <v>43530</v>
      </c>
      <c r="P72" s="46">
        <f t="shared" si="8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5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244</v>
      </c>
      <c r="C73" s="42"/>
      <c r="D73" s="42"/>
      <c r="E73" s="44">
        <v>370789</v>
      </c>
      <c r="F73" s="45">
        <v>42961</v>
      </c>
      <c r="G73" s="46">
        <f t="shared" si="6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7"/>
        <v>16</v>
      </c>
      <c r="N73" s="44">
        <v>487215</v>
      </c>
      <c r="O73" s="45">
        <v>42596</v>
      </c>
      <c r="P73" s="46">
        <f t="shared" si="8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5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245</v>
      </c>
      <c r="C74" s="42"/>
      <c r="D74" s="42"/>
      <c r="E74" s="44">
        <v>340843</v>
      </c>
      <c r="F74" s="45">
        <v>44515</v>
      </c>
      <c r="G74" s="46">
        <f t="shared" si="6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7"/>
        <v>6</v>
      </c>
      <c r="N74" s="44">
        <v>335933</v>
      </c>
      <c r="O74" s="45">
        <v>43784</v>
      </c>
      <c r="P74" s="46">
        <f t="shared" si="8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5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0</v>
      </c>
      <c r="C75" s="42"/>
      <c r="D75" s="79" t="s">
        <v>386</v>
      </c>
      <c r="E75" s="44">
        <v>1004794</v>
      </c>
      <c r="F75" s="45">
        <v>43621</v>
      </c>
      <c r="G75" s="46">
        <f t="shared" si="6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7"/>
        <v>4</v>
      </c>
      <c r="N75" s="44">
        <v>1137510</v>
      </c>
      <c r="O75" s="45">
        <v>42891</v>
      </c>
      <c r="P75" s="46">
        <f t="shared" si="8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5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0</v>
      </c>
      <c r="C76" s="42"/>
      <c r="D76" s="54" t="s">
        <v>386</v>
      </c>
      <c r="E76" s="44">
        <v>953753</v>
      </c>
      <c r="F76" s="45">
        <v>43621</v>
      </c>
      <c r="G76" s="46">
        <f t="shared" si="6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7"/>
        <v>3</v>
      </c>
      <c r="N76" s="44">
        <v>1091168</v>
      </c>
      <c r="O76" s="45">
        <v>42891</v>
      </c>
      <c r="P76" s="46">
        <f t="shared" si="8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5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392</v>
      </c>
      <c r="C77" s="73" t="s">
        <v>385</v>
      </c>
      <c r="D77" s="73" t="s">
        <v>347</v>
      </c>
      <c r="E77" s="71">
        <v>1224153</v>
      </c>
      <c r="F77" s="74">
        <v>43562</v>
      </c>
      <c r="G77" s="46">
        <f t="shared" si="6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7"/>
        <v>0</v>
      </c>
      <c r="N77" s="71">
        <v>2690707</v>
      </c>
      <c r="O77" s="74">
        <v>42832</v>
      </c>
      <c r="P77" s="46">
        <f t="shared" si="8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5"/>
        <v>0</v>
      </c>
      <c r="W77" s="77"/>
      <c r="X77" s="77"/>
      <c r="Y77" s="77"/>
      <c r="Z77" s="85" t="s">
        <v>387</v>
      </c>
    </row>
    <row r="78" spans="1:26" x14ac:dyDescent="0.25">
      <c r="A78" s="42">
        <v>55</v>
      </c>
      <c r="B78" s="52" t="s">
        <v>392</v>
      </c>
      <c r="C78" s="73" t="s">
        <v>385</v>
      </c>
      <c r="D78" s="73" t="s">
        <v>347</v>
      </c>
      <c r="E78" s="71">
        <v>1224145</v>
      </c>
      <c r="F78" s="74">
        <v>43562</v>
      </c>
      <c r="G78" s="46">
        <f t="shared" si="6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7"/>
        <v>0</v>
      </c>
      <c r="N78" s="71">
        <v>2690702</v>
      </c>
      <c r="O78" s="74">
        <v>42832</v>
      </c>
      <c r="P78" s="46">
        <f t="shared" si="8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5"/>
        <v>0</v>
      </c>
      <c r="W78" s="49"/>
      <c r="X78" s="49"/>
      <c r="Y78" s="49"/>
      <c r="Z78" s="85" t="s">
        <v>387</v>
      </c>
    </row>
    <row r="79" spans="1:26" x14ac:dyDescent="0.25">
      <c r="A79" s="42">
        <v>56</v>
      </c>
      <c r="B79" s="92" t="s">
        <v>246</v>
      </c>
      <c r="C79" s="44"/>
      <c r="D79" s="66" t="s">
        <v>346</v>
      </c>
      <c r="E79" s="44">
        <v>4162487</v>
      </c>
      <c r="F79" s="45">
        <v>43570</v>
      </c>
      <c r="G79" s="46">
        <f t="shared" si="6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7"/>
        <v>3</v>
      </c>
      <c r="N79" s="44">
        <v>4167451</v>
      </c>
      <c r="O79" s="45">
        <v>42475</v>
      </c>
      <c r="P79" s="46">
        <f t="shared" si="8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5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336</v>
      </c>
      <c r="C80" s="42"/>
      <c r="D80" s="42"/>
      <c r="E80" s="44">
        <v>140337110</v>
      </c>
      <c r="F80" s="45">
        <v>44187</v>
      </c>
      <c r="G80" s="46">
        <f t="shared" si="6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7"/>
        <v>10</v>
      </c>
      <c r="N80" s="44">
        <v>140927820</v>
      </c>
      <c r="O80" s="45">
        <v>43456</v>
      </c>
      <c r="P80" s="46">
        <f t="shared" si="8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5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393</v>
      </c>
      <c r="C81" s="42"/>
      <c r="D81" s="66" t="s">
        <v>346</v>
      </c>
      <c r="E81" s="44">
        <v>1024437</v>
      </c>
      <c r="F81" s="45"/>
      <c r="G81" s="46">
        <f t="shared" si="6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7"/>
        <v>0</v>
      </c>
      <c r="N81" s="44">
        <v>1012216</v>
      </c>
      <c r="O81" s="44"/>
      <c r="P81" s="46">
        <f t="shared" si="8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5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393</v>
      </c>
      <c r="C82" s="42"/>
      <c r="D82" s="66" t="s">
        <v>346</v>
      </c>
      <c r="E82" s="44">
        <v>485019</v>
      </c>
      <c r="F82" s="45"/>
      <c r="G82" s="46">
        <f t="shared" si="6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7"/>
        <v>4</v>
      </c>
      <c r="N82" s="44">
        <v>873692</v>
      </c>
      <c r="O82" s="58"/>
      <c r="P82" s="46">
        <f t="shared" si="8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5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104</v>
      </c>
      <c r="C83" s="42"/>
      <c r="D83" s="42"/>
      <c r="E83" s="44">
        <v>5017905</v>
      </c>
      <c r="F83" s="45">
        <v>43857</v>
      </c>
      <c r="G83" s="46">
        <f t="shared" si="6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7"/>
        <v>2</v>
      </c>
      <c r="N83" s="44">
        <v>5017608</v>
      </c>
      <c r="O83" s="45">
        <v>43127</v>
      </c>
      <c r="P83" s="46">
        <f t="shared" si="8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5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104</v>
      </c>
      <c r="C84" s="42"/>
      <c r="D84" s="42"/>
      <c r="E84" s="44">
        <v>5017806</v>
      </c>
      <c r="F84" s="45">
        <v>43857</v>
      </c>
      <c r="G84" s="46">
        <f t="shared" si="6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7"/>
        <v>5</v>
      </c>
      <c r="N84" s="44">
        <v>5018001</v>
      </c>
      <c r="O84" s="45">
        <v>43127</v>
      </c>
      <c r="P84" s="46">
        <f t="shared" si="8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5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105</v>
      </c>
      <c r="C85" s="42"/>
      <c r="D85" s="54" t="s">
        <v>346</v>
      </c>
      <c r="E85" s="44">
        <v>18096370</v>
      </c>
      <c r="F85" s="45"/>
      <c r="G85" s="46">
        <f t="shared" si="6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7"/>
        <v>0</v>
      </c>
      <c r="N85" s="44">
        <v>15513752</v>
      </c>
      <c r="O85" s="44"/>
      <c r="P85" s="46">
        <f t="shared" si="8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5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163</v>
      </c>
      <c r="C86" s="42"/>
      <c r="D86" s="42"/>
      <c r="E86" s="44">
        <v>251092</v>
      </c>
      <c r="F86" s="45"/>
      <c r="G86" s="46">
        <f t="shared" si="6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7"/>
        <v>4</v>
      </c>
      <c r="N86" s="44">
        <v>493590</v>
      </c>
      <c r="O86" s="44"/>
      <c r="P86" s="46">
        <f t="shared" si="8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5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106</v>
      </c>
      <c r="C87" s="42"/>
      <c r="D87" s="42"/>
      <c r="E87" s="44">
        <v>479650</v>
      </c>
      <c r="F87" s="45">
        <v>43525</v>
      </c>
      <c r="G87" s="46">
        <f t="shared" si="6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7"/>
        <v>6</v>
      </c>
      <c r="N87" s="44">
        <v>209340</v>
      </c>
      <c r="O87" s="45">
        <v>42795</v>
      </c>
      <c r="P87" s="46">
        <f t="shared" si="8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5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106</v>
      </c>
      <c r="C88" s="42"/>
      <c r="D88" s="42"/>
      <c r="E88" s="44">
        <v>479661</v>
      </c>
      <c r="F88" s="45">
        <v>43525</v>
      </c>
      <c r="G88" s="46">
        <f t="shared" si="6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7"/>
        <v>1</v>
      </c>
      <c r="N88" s="44">
        <v>209358</v>
      </c>
      <c r="O88" s="45">
        <v>42795</v>
      </c>
      <c r="P88" s="46">
        <f t="shared" si="8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5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107</v>
      </c>
      <c r="C89" s="42"/>
      <c r="D89" s="42"/>
      <c r="E89" s="44">
        <v>443260</v>
      </c>
      <c r="F89" s="45">
        <v>43513</v>
      </c>
      <c r="G89" s="46">
        <f t="shared" si="6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7"/>
        <v>0</v>
      </c>
      <c r="N89" s="44">
        <v>487038</v>
      </c>
      <c r="O89" s="45">
        <v>42783</v>
      </c>
      <c r="P89" s="46">
        <f t="shared" si="8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5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107</v>
      </c>
      <c r="C90" s="42"/>
      <c r="D90" s="42"/>
      <c r="E90" s="44">
        <v>443261</v>
      </c>
      <c r="F90" s="45">
        <v>43513</v>
      </c>
      <c r="G90" s="46">
        <f t="shared" si="6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7"/>
        <v>0</v>
      </c>
      <c r="N90" s="44">
        <v>493493</v>
      </c>
      <c r="O90" s="45">
        <v>42783</v>
      </c>
      <c r="P90" s="46">
        <f t="shared" si="8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5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218</v>
      </c>
      <c r="C91" s="73" t="s">
        <v>385</v>
      </c>
      <c r="D91" s="73"/>
      <c r="E91" s="71">
        <v>370803</v>
      </c>
      <c r="F91" s="74">
        <v>44336</v>
      </c>
      <c r="G91" s="46">
        <f t="shared" si="6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7"/>
        <v>0</v>
      </c>
      <c r="N91" s="71">
        <v>493460</v>
      </c>
      <c r="O91" s="74">
        <v>43605</v>
      </c>
      <c r="P91" s="46">
        <f t="shared" si="8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5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108</v>
      </c>
      <c r="C92" s="42"/>
      <c r="D92" s="42"/>
      <c r="E92" s="44">
        <v>727244</v>
      </c>
      <c r="F92" s="45"/>
      <c r="G92" s="46">
        <f t="shared" si="6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7"/>
        <v>0</v>
      </c>
      <c r="N92" s="44">
        <v>727399</v>
      </c>
      <c r="O92" s="44"/>
      <c r="P92" s="46">
        <f t="shared" si="8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5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109</v>
      </c>
      <c r="C93" s="42"/>
      <c r="D93" s="54" t="s">
        <v>345</v>
      </c>
      <c r="E93" s="44">
        <v>383288</v>
      </c>
      <c r="F93" s="45">
        <v>43753</v>
      </c>
      <c r="G93" s="46">
        <f t="shared" si="6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7"/>
        <v>1</v>
      </c>
      <c r="N93" s="44">
        <v>493483</v>
      </c>
      <c r="O93" s="45">
        <v>43023</v>
      </c>
      <c r="P93" s="46">
        <f t="shared" si="8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5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109</v>
      </c>
      <c r="C94" s="42"/>
      <c r="D94" s="54" t="s">
        <v>345</v>
      </c>
      <c r="E94" s="44">
        <v>383290</v>
      </c>
      <c r="F94" s="45">
        <v>43753</v>
      </c>
      <c r="G94" s="46">
        <f t="shared" si="6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7"/>
        <v>0</v>
      </c>
      <c r="N94" s="44">
        <v>487064</v>
      </c>
      <c r="O94" s="45">
        <v>43023</v>
      </c>
      <c r="P94" s="46">
        <f t="shared" si="8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5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110</v>
      </c>
      <c r="C95" s="94" t="s">
        <v>321</v>
      </c>
      <c r="D95" s="44"/>
      <c r="E95" s="44">
        <v>150643120</v>
      </c>
      <c r="F95" s="45"/>
      <c r="G95" s="46">
        <f t="shared" si="6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7"/>
        <v>0</v>
      </c>
      <c r="N95" s="44">
        <v>202859</v>
      </c>
      <c r="O95" s="44"/>
      <c r="P95" s="46">
        <f t="shared" si="8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5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110</v>
      </c>
      <c r="C96" s="94" t="s">
        <v>321</v>
      </c>
      <c r="D96" s="42"/>
      <c r="E96" s="44">
        <v>251215</v>
      </c>
      <c r="F96" s="45"/>
      <c r="G96" s="46">
        <f t="shared" si="6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7"/>
        <v>27</v>
      </c>
      <c r="N96" s="44">
        <v>202440</v>
      </c>
      <c r="O96" s="44"/>
      <c r="P96" s="46">
        <f t="shared" si="8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5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111</v>
      </c>
      <c r="C97" s="42"/>
      <c r="D97" s="42"/>
      <c r="E97" s="44">
        <v>17974242</v>
      </c>
      <c r="F97" s="45">
        <v>43084</v>
      </c>
      <c r="G97" s="46">
        <f t="shared" si="6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7"/>
        <v>6</v>
      </c>
      <c r="N97" s="44">
        <v>18040127</v>
      </c>
      <c r="O97" s="45">
        <v>43827</v>
      </c>
      <c r="P97" s="46">
        <f t="shared" si="8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5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247</v>
      </c>
      <c r="C98" s="42"/>
      <c r="D98" s="54" t="s">
        <v>345</v>
      </c>
      <c r="E98" s="44">
        <v>194106</v>
      </c>
      <c r="F98" s="45">
        <v>43625</v>
      </c>
      <c r="G98" s="46">
        <f t="shared" si="6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7"/>
        <v>0</v>
      </c>
      <c r="N98" s="44">
        <v>487213</v>
      </c>
      <c r="O98" s="45">
        <v>42895</v>
      </c>
      <c r="P98" s="46">
        <f t="shared" si="8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5"/>
        <v>1</v>
      </c>
      <c r="W98" s="49"/>
      <c r="X98" s="49"/>
      <c r="Y98" s="49"/>
      <c r="Z98" s="49" t="s">
        <v>349</v>
      </c>
    </row>
    <row r="99" spans="1:26" x14ac:dyDescent="0.25">
      <c r="A99" s="42">
        <v>70</v>
      </c>
      <c r="B99" s="43" t="s">
        <v>219</v>
      </c>
      <c r="C99" s="42"/>
      <c r="D99" s="42"/>
      <c r="E99" s="44">
        <v>281651</v>
      </c>
      <c r="F99" s="45">
        <v>44253</v>
      </c>
      <c r="G99" s="46">
        <f t="shared" si="6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7"/>
        <v>2</v>
      </c>
      <c r="N99" s="44">
        <v>385917</v>
      </c>
      <c r="O99" s="45">
        <v>43522</v>
      </c>
      <c r="P99" s="46">
        <f t="shared" si="8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5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219</v>
      </c>
      <c r="C100" s="42"/>
      <c r="D100" s="42"/>
      <c r="E100" s="44">
        <v>281645</v>
      </c>
      <c r="F100" s="45">
        <v>44253</v>
      </c>
      <c r="G100" s="46">
        <f t="shared" si="6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7"/>
        <v>4</v>
      </c>
      <c r="N100" s="44">
        <v>383745</v>
      </c>
      <c r="O100" s="45">
        <v>43522</v>
      </c>
      <c r="P100" s="46">
        <f t="shared" si="8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5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394</v>
      </c>
      <c r="C101" s="42"/>
      <c r="D101" s="79" t="s">
        <v>386</v>
      </c>
      <c r="E101" s="44">
        <v>5549909</v>
      </c>
      <c r="F101" s="45">
        <v>44271</v>
      </c>
      <c r="G101" s="46">
        <f t="shared" si="6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7"/>
        <v>3</v>
      </c>
      <c r="N101" s="44">
        <v>4006007</v>
      </c>
      <c r="O101" s="45">
        <v>43540</v>
      </c>
      <c r="P101" s="46">
        <f t="shared" si="8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5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9</v>
      </c>
      <c r="C102" s="42"/>
      <c r="D102" s="42"/>
      <c r="E102" s="44">
        <v>6222634</v>
      </c>
      <c r="F102" s="45"/>
      <c r="G102" s="46">
        <f t="shared" si="6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7"/>
        <v>1</v>
      </c>
      <c r="N102" s="44">
        <v>23490</v>
      </c>
      <c r="O102" s="44"/>
      <c r="P102" s="46">
        <f t="shared" si="8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5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232</v>
      </c>
      <c r="C103" s="42"/>
      <c r="D103" s="42"/>
      <c r="E103" s="44">
        <v>194103</v>
      </c>
      <c r="F103" s="45"/>
      <c r="G103" s="46">
        <f t="shared" si="6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7"/>
        <v>0</v>
      </c>
      <c r="N103" s="44">
        <v>487201</v>
      </c>
      <c r="O103" s="44"/>
      <c r="P103" s="46">
        <f t="shared" si="8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5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164</v>
      </c>
      <c r="C104" s="42"/>
      <c r="D104" s="54" t="s">
        <v>345</v>
      </c>
      <c r="E104" s="44">
        <v>341260</v>
      </c>
      <c r="F104" s="45">
        <v>44149</v>
      </c>
      <c r="G104" s="46">
        <f t="shared" si="6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7"/>
        <v>9</v>
      </c>
      <c r="N104" s="44">
        <v>244004</v>
      </c>
      <c r="O104" s="45">
        <v>43418</v>
      </c>
      <c r="P104" s="46">
        <f t="shared" si="8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5"/>
        <v>0</v>
      </c>
      <c r="W104" s="49"/>
      <c r="X104" s="49"/>
      <c r="Y104" s="49"/>
      <c r="Z104" s="49" t="s">
        <v>362</v>
      </c>
    </row>
    <row r="105" spans="1:26" x14ac:dyDescent="0.25">
      <c r="A105" s="42">
        <v>74</v>
      </c>
      <c r="B105" s="52" t="s">
        <v>164</v>
      </c>
      <c r="C105" s="42"/>
      <c r="D105" s="98" t="s">
        <v>345</v>
      </c>
      <c r="E105" s="44">
        <v>383255</v>
      </c>
      <c r="F105" s="45">
        <v>44149</v>
      </c>
      <c r="G105" s="46">
        <f t="shared" si="6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7"/>
        <v>0</v>
      </c>
      <c r="N105" s="44">
        <v>204398</v>
      </c>
      <c r="O105" s="45">
        <v>43418</v>
      </c>
      <c r="P105" s="46">
        <f t="shared" si="8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5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66</v>
      </c>
      <c r="C106" s="42"/>
      <c r="D106" s="42"/>
      <c r="E106" s="44">
        <v>23682301</v>
      </c>
      <c r="F106" s="45"/>
      <c r="G106" s="46">
        <f t="shared" si="6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7"/>
        <v>7</v>
      </c>
      <c r="N106" s="44">
        <v>23530701</v>
      </c>
      <c r="O106" s="44"/>
      <c r="P106" s="46">
        <f t="shared" si="8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5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66</v>
      </c>
      <c r="C107" s="42"/>
      <c r="D107" s="42"/>
      <c r="E107" s="44">
        <v>23679608</v>
      </c>
      <c r="F107" s="45"/>
      <c r="G107" s="46">
        <f t="shared" si="6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7"/>
        <v>4</v>
      </c>
      <c r="N107" s="44">
        <v>23681908</v>
      </c>
      <c r="O107" s="44"/>
      <c r="P107" s="46">
        <f t="shared" si="8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5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208</v>
      </c>
      <c r="C108" s="42"/>
      <c r="D108" s="86" t="s">
        <v>346</v>
      </c>
      <c r="E108" s="44">
        <v>370799</v>
      </c>
      <c r="F108" s="45"/>
      <c r="G108" s="46">
        <f t="shared" si="6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7"/>
        <v>2</v>
      </c>
      <c r="N108" s="44">
        <v>493452</v>
      </c>
      <c r="O108" s="44"/>
      <c r="P108" s="46">
        <f t="shared" si="8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5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395</v>
      </c>
      <c r="C109" s="94" t="s">
        <v>321</v>
      </c>
      <c r="D109" s="42"/>
      <c r="E109" s="44">
        <v>264877</v>
      </c>
      <c r="F109" s="45">
        <v>42949</v>
      </c>
      <c r="G109" s="46">
        <f t="shared" si="6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8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10</v>
      </c>
      <c r="C110" s="42"/>
      <c r="D110" s="86" t="s">
        <v>386</v>
      </c>
      <c r="E110" s="44">
        <v>650915</v>
      </c>
      <c r="F110" s="45">
        <v>43518</v>
      </c>
      <c r="G110" s="46">
        <f t="shared" si="6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7"/>
        <v>3</v>
      </c>
      <c r="N110" s="44">
        <v>574490</v>
      </c>
      <c r="O110" s="45">
        <v>42788</v>
      </c>
      <c r="P110" s="46">
        <f t="shared" si="8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5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10</v>
      </c>
      <c r="C111" s="42"/>
      <c r="D111" s="86" t="s">
        <v>386</v>
      </c>
      <c r="E111" s="44">
        <v>62320</v>
      </c>
      <c r="F111" s="45">
        <v>43518</v>
      </c>
      <c r="G111" s="46">
        <f t="shared" si="6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7"/>
        <v>1</v>
      </c>
      <c r="N111" s="44">
        <v>570725</v>
      </c>
      <c r="O111" s="45">
        <v>42788</v>
      </c>
      <c r="P111" s="46">
        <f t="shared" si="8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5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396</v>
      </c>
      <c r="C112" s="100"/>
      <c r="D112" s="100"/>
      <c r="E112" s="58">
        <v>353099</v>
      </c>
      <c r="F112" s="59">
        <v>43576</v>
      </c>
      <c r="G112" s="46">
        <f t="shared" si="6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7"/>
        <v>9</v>
      </c>
      <c r="N112" s="58">
        <v>342483</v>
      </c>
      <c r="O112" s="59">
        <v>42846</v>
      </c>
      <c r="P112" s="46">
        <f t="shared" si="8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5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396</v>
      </c>
      <c r="C113" s="100"/>
      <c r="D113" s="100"/>
      <c r="E113" s="58">
        <v>306418</v>
      </c>
      <c r="F113" s="59">
        <v>43576</v>
      </c>
      <c r="G113" s="46">
        <f t="shared" si="6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7"/>
        <v>2</v>
      </c>
      <c r="N113" s="58">
        <v>354031</v>
      </c>
      <c r="O113" s="59">
        <v>42846</v>
      </c>
      <c r="P113" s="46">
        <f t="shared" si="8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5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18</v>
      </c>
      <c r="C114" s="42"/>
      <c r="D114" s="42"/>
      <c r="E114" s="44">
        <v>43828811</v>
      </c>
      <c r="F114" s="45">
        <v>42903</v>
      </c>
      <c r="G114" s="46">
        <f t="shared" si="6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7"/>
        <v>4</v>
      </c>
      <c r="N114" s="44">
        <v>3177870</v>
      </c>
      <c r="O114" s="45">
        <v>43558</v>
      </c>
      <c r="P114" s="46">
        <f t="shared" si="8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5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19</v>
      </c>
      <c r="C115" s="42"/>
      <c r="D115" s="42"/>
      <c r="E115" s="44">
        <v>44773322</v>
      </c>
      <c r="F115" s="45">
        <v>43515</v>
      </c>
      <c r="G115" s="46">
        <f t="shared" si="6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7"/>
        <v>1</v>
      </c>
      <c r="N115" s="44">
        <v>44773332</v>
      </c>
      <c r="O115" s="45">
        <v>42785</v>
      </c>
      <c r="P115" s="46">
        <f t="shared" si="8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5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165</v>
      </c>
      <c r="C116" s="73" t="s">
        <v>385</v>
      </c>
      <c r="D116" s="73"/>
      <c r="E116" s="71">
        <v>194114</v>
      </c>
      <c r="F116" s="74">
        <v>44483</v>
      </c>
      <c r="G116" s="46">
        <f t="shared" si="6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7"/>
        <v>0</v>
      </c>
      <c r="N116" s="71">
        <v>487416</v>
      </c>
      <c r="O116" s="74">
        <v>43752</v>
      </c>
      <c r="P116" s="46">
        <f t="shared" si="8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5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165</v>
      </c>
      <c r="C117" s="73" t="s">
        <v>385</v>
      </c>
      <c r="D117" s="71"/>
      <c r="E117" s="71">
        <v>443233</v>
      </c>
      <c r="F117" s="74">
        <v>44483</v>
      </c>
      <c r="G117" s="46">
        <f t="shared" si="6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7"/>
        <v>0</v>
      </c>
      <c r="N117" s="71">
        <v>487417</v>
      </c>
      <c r="O117" s="74">
        <v>43752</v>
      </c>
      <c r="P117" s="46">
        <f t="shared" si="8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5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248</v>
      </c>
      <c r="C118" s="100"/>
      <c r="D118" s="100"/>
      <c r="E118" s="58">
        <v>190209</v>
      </c>
      <c r="F118" s="59">
        <v>43577</v>
      </c>
      <c r="G118" s="46">
        <f t="shared" si="6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7"/>
        <v>17</v>
      </c>
      <c r="N118" s="58">
        <v>458446</v>
      </c>
      <c r="O118" s="59">
        <v>42847</v>
      </c>
      <c r="P118" s="46">
        <f t="shared" si="8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5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248</v>
      </c>
      <c r="C119" s="100"/>
      <c r="D119" s="100"/>
      <c r="E119" s="58">
        <v>196874</v>
      </c>
      <c r="F119" s="59">
        <v>43577</v>
      </c>
      <c r="G119" s="46">
        <f t="shared" si="6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7"/>
        <v>1</v>
      </c>
      <c r="N119" s="58">
        <v>126499</v>
      </c>
      <c r="O119" s="59">
        <v>42847</v>
      </c>
      <c r="P119" s="46">
        <f t="shared" si="8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5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397</v>
      </c>
      <c r="C120" s="44"/>
      <c r="D120" s="100"/>
      <c r="E120" s="44">
        <v>370823</v>
      </c>
      <c r="F120" s="45"/>
      <c r="G120" s="46">
        <f t="shared" si="6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7"/>
        <v>1</v>
      </c>
      <c r="N120" s="44">
        <v>483001</v>
      </c>
      <c r="O120" s="44"/>
      <c r="P120" s="46">
        <f t="shared" si="8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5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26</v>
      </c>
      <c r="C121" s="42"/>
      <c r="D121" s="86" t="s">
        <v>347</v>
      </c>
      <c r="E121" s="44">
        <v>478414</v>
      </c>
      <c r="F121" s="45"/>
      <c r="G121" s="46">
        <f t="shared" si="6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7"/>
        <v>5</v>
      </c>
      <c r="N121" s="44">
        <v>384076</v>
      </c>
      <c r="O121" s="44"/>
      <c r="P121" s="46">
        <f t="shared" si="8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5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289</v>
      </c>
      <c r="C122" s="42"/>
      <c r="D122" s="42"/>
      <c r="E122" s="44">
        <v>383383</v>
      </c>
      <c r="F122" s="45">
        <v>43843</v>
      </c>
      <c r="G122" s="46">
        <f t="shared" si="6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7"/>
        <v>15</v>
      </c>
      <c r="N122" s="44">
        <v>338152</v>
      </c>
      <c r="O122" s="45">
        <v>43113</v>
      </c>
      <c r="P122" s="46">
        <f t="shared" si="8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5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112</v>
      </c>
      <c r="C123" s="42"/>
      <c r="D123" s="42"/>
      <c r="E123" s="58">
        <v>163145</v>
      </c>
      <c r="F123" s="59">
        <v>43786</v>
      </c>
      <c r="G123" s="46">
        <f t="shared" si="6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7"/>
        <v>2</v>
      </c>
      <c r="N123" s="58">
        <v>778748</v>
      </c>
      <c r="O123" s="59">
        <v>43056</v>
      </c>
      <c r="P123" s="46">
        <f t="shared" si="8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5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112</v>
      </c>
      <c r="C124" s="42"/>
      <c r="D124" s="42"/>
      <c r="E124" s="58">
        <v>653704</v>
      </c>
      <c r="F124" s="59">
        <v>43786</v>
      </c>
      <c r="G124" s="46">
        <f t="shared" si="6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7"/>
        <v>0</v>
      </c>
      <c r="N124" s="58">
        <v>572745</v>
      </c>
      <c r="O124" s="59">
        <v>43056</v>
      </c>
      <c r="P124" s="46">
        <f t="shared" si="8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5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398</v>
      </c>
      <c r="C125" s="42"/>
      <c r="D125" s="54" t="s">
        <v>345</v>
      </c>
      <c r="E125" s="44">
        <v>479683</v>
      </c>
      <c r="F125" s="45">
        <v>43601</v>
      </c>
      <c r="G125" s="46">
        <f t="shared" si="6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7"/>
        <v>1</v>
      </c>
      <c r="N125" s="44">
        <v>435381</v>
      </c>
      <c r="O125" s="45">
        <v>42871</v>
      </c>
      <c r="P125" s="46">
        <f t="shared" si="8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5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398</v>
      </c>
      <c r="C126" s="42"/>
      <c r="D126" s="54" t="s">
        <v>345</v>
      </c>
      <c r="E126" s="44">
        <v>480223</v>
      </c>
      <c r="F126" s="45">
        <v>43601</v>
      </c>
      <c r="G126" s="46">
        <f t="shared" si="6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7"/>
        <v>9</v>
      </c>
      <c r="N126" s="44">
        <v>436042</v>
      </c>
      <c r="O126" s="45">
        <v>42871</v>
      </c>
      <c r="P126" s="46">
        <f t="shared" si="8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5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399</v>
      </c>
      <c r="C127" s="42"/>
      <c r="D127" s="54" t="s">
        <v>345</v>
      </c>
      <c r="E127" s="44">
        <v>34364</v>
      </c>
      <c r="F127" s="45">
        <v>43516</v>
      </c>
      <c r="G127" s="46">
        <f t="shared" si="6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7"/>
        <v>2</v>
      </c>
      <c r="N127" s="44">
        <v>25889</v>
      </c>
      <c r="O127" s="45">
        <v>42786</v>
      </c>
      <c r="P127" s="46">
        <f t="shared" si="8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5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399</v>
      </c>
      <c r="C128" s="42"/>
      <c r="D128" s="54" t="s">
        <v>345</v>
      </c>
      <c r="E128" s="44">
        <v>34561</v>
      </c>
      <c r="F128" s="45">
        <v>43516</v>
      </c>
      <c r="G128" s="46">
        <f t="shared" si="6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7"/>
        <v>1</v>
      </c>
      <c r="N128" s="44">
        <v>28490</v>
      </c>
      <c r="O128" s="45">
        <v>42786</v>
      </c>
      <c r="P128" s="46">
        <f t="shared" si="8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5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400</v>
      </c>
      <c r="C129" s="42"/>
      <c r="D129" s="66" t="s">
        <v>346</v>
      </c>
      <c r="E129" s="44">
        <v>281658</v>
      </c>
      <c r="F129" s="45">
        <v>43520</v>
      </c>
      <c r="G129" s="46">
        <f t="shared" si="6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7"/>
        <v>3</v>
      </c>
      <c r="N129" s="44">
        <v>383734</v>
      </c>
      <c r="O129" s="45">
        <v>42790</v>
      </c>
      <c r="P129" s="46">
        <f t="shared" si="8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5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20</v>
      </c>
      <c r="C130" s="42"/>
      <c r="D130" s="54" t="s">
        <v>345</v>
      </c>
      <c r="E130" s="44">
        <v>250974</v>
      </c>
      <c r="F130" s="45">
        <v>43621</v>
      </c>
      <c r="G130" s="46">
        <f t="shared" si="6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7"/>
        <v>4</v>
      </c>
      <c r="N130" s="44">
        <v>486825</v>
      </c>
      <c r="O130" s="45">
        <v>42891</v>
      </c>
      <c r="P130" s="46">
        <f t="shared" si="8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9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113</v>
      </c>
      <c r="C131" s="42"/>
      <c r="D131" s="42"/>
      <c r="E131" s="44">
        <v>92970</v>
      </c>
      <c r="F131" s="45">
        <v>43738</v>
      </c>
      <c r="G131" s="46">
        <f t="shared" ref="G131:G194" si="10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1">L131-K131</f>
        <v>5</v>
      </c>
      <c r="N131" s="44">
        <v>59705</v>
      </c>
      <c r="O131" s="45">
        <v>43008</v>
      </c>
      <c r="P131" s="46">
        <f t="shared" ref="P131:P194" si="12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9"/>
        <v>2</v>
      </c>
      <c r="W131" s="49"/>
      <c r="X131" s="49"/>
      <c r="Y131" s="49"/>
      <c r="Z131" s="56" t="s">
        <v>295</v>
      </c>
    </row>
    <row r="132" spans="1:26" x14ac:dyDescent="0.25">
      <c r="A132" s="42">
        <v>92</v>
      </c>
      <c r="B132" s="52" t="s">
        <v>113</v>
      </c>
      <c r="C132" s="42"/>
      <c r="D132" s="42"/>
      <c r="E132" s="44">
        <v>72040</v>
      </c>
      <c r="F132" s="45">
        <v>43738</v>
      </c>
      <c r="G132" s="46">
        <f t="shared" si="10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1"/>
        <v>16</v>
      </c>
      <c r="N132" s="44">
        <v>77654</v>
      </c>
      <c r="O132" s="45">
        <v>43008</v>
      </c>
      <c r="P132" s="46">
        <f t="shared" si="12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9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114</v>
      </c>
      <c r="C133" s="42"/>
      <c r="D133" s="79" t="s">
        <v>347</v>
      </c>
      <c r="E133" s="44">
        <v>479715</v>
      </c>
      <c r="F133" s="45"/>
      <c r="G133" s="46">
        <f t="shared" si="10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1"/>
        <v>2</v>
      </c>
      <c r="N133" s="44">
        <v>486816</v>
      </c>
      <c r="O133" s="44"/>
      <c r="P133" s="46">
        <f t="shared" si="12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9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114</v>
      </c>
      <c r="C134" s="42"/>
      <c r="D134" s="79" t="s">
        <v>347</v>
      </c>
      <c r="E134" s="44">
        <v>479670</v>
      </c>
      <c r="F134" s="45"/>
      <c r="G134" s="46">
        <f t="shared" si="10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1"/>
        <v>2</v>
      </c>
      <c r="N134" s="44">
        <v>486821</v>
      </c>
      <c r="O134" s="44"/>
      <c r="P134" s="46">
        <f t="shared" si="12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9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401</v>
      </c>
      <c r="C135" s="42"/>
      <c r="D135" s="42"/>
      <c r="E135" s="44">
        <v>465246</v>
      </c>
      <c r="F135" s="45"/>
      <c r="G135" s="46">
        <f t="shared" si="10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1"/>
        <v>3</v>
      </c>
      <c r="N135" s="44">
        <v>405662</v>
      </c>
      <c r="O135" s="44"/>
      <c r="P135" s="46">
        <f t="shared" si="12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9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402</v>
      </c>
      <c r="C136" s="42"/>
      <c r="D136" s="86" t="s">
        <v>350</v>
      </c>
      <c r="E136" s="44">
        <v>13205704</v>
      </c>
      <c r="F136" s="45"/>
      <c r="G136" s="46">
        <f t="shared" si="10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1"/>
        <v>2</v>
      </c>
      <c r="N136" s="44">
        <v>13210210</v>
      </c>
      <c r="O136" s="44"/>
      <c r="P136" s="46">
        <f t="shared" si="12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9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67</v>
      </c>
      <c r="C137" s="42"/>
      <c r="D137" s="42"/>
      <c r="E137" s="44">
        <v>25743108</v>
      </c>
      <c r="F137" s="45">
        <v>43520</v>
      </c>
      <c r="G137" s="46">
        <f t="shared" si="10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1"/>
        <v>12</v>
      </c>
      <c r="N137" s="44">
        <v>2131450</v>
      </c>
      <c r="O137" s="45">
        <v>42790</v>
      </c>
      <c r="P137" s="46">
        <f t="shared" si="12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9"/>
        <v>0</v>
      </c>
      <c r="W137" s="49"/>
      <c r="X137" s="49"/>
      <c r="Y137" s="49"/>
      <c r="Z137" s="56" t="s">
        <v>363</v>
      </c>
    </row>
    <row r="138" spans="1:26" x14ac:dyDescent="0.25">
      <c r="A138" s="42">
        <v>96</v>
      </c>
      <c r="B138" s="52" t="s">
        <v>67</v>
      </c>
      <c r="C138" s="42"/>
      <c r="D138" s="42"/>
      <c r="E138" s="44">
        <v>25743702</v>
      </c>
      <c r="F138" s="45">
        <v>43520</v>
      </c>
      <c r="G138" s="46">
        <f t="shared" si="10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1"/>
        <v>5</v>
      </c>
      <c r="N138" s="44">
        <v>2129354</v>
      </c>
      <c r="O138" s="45">
        <v>42790</v>
      </c>
      <c r="P138" s="46">
        <f t="shared" si="12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9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115</v>
      </c>
      <c r="C139" s="42"/>
      <c r="D139" s="54" t="s">
        <v>345</v>
      </c>
      <c r="E139" s="58">
        <v>383278</v>
      </c>
      <c r="F139" s="59">
        <v>43058</v>
      </c>
      <c r="G139" s="46">
        <f t="shared" si="10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1"/>
        <v>2</v>
      </c>
      <c r="N139" s="58">
        <v>493476</v>
      </c>
      <c r="O139" s="59">
        <v>42693</v>
      </c>
      <c r="P139" s="46">
        <f t="shared" si="12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9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115</v>
      </c>
      <c r="C140" s="42"/>
      <c r="D140" s="54" t="s">
        <v>345</v>
      </c>
      <c r="E140" s="58">
        <v>383254</v>
      </c>
      <c r="F140" s="59">
        <v>43058</v>
      </c>
      <c r="G140" s="46">
        <f t="shared" si="10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1"/>
        <v>5</v>
      </c>
      <c r="N140" s="58">
        <v>493478</v>
      </c>
      <c r="O140" s="59">
        <v>42693</v>
      </c>
      <c r="P140" s="46">
        <f t="shared" si="12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9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116</v>
      </c>
      <c r="C141" s="42"/>
      <c r="D141" s="42"/>
      <c r="E141" s="44">
        <v>370830</v>
      </c>
      <c r="F141" s="45"/>
      <c r="G141" s="46">
        <f t="shared" si="10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1"/>
        <v>6</v>
      </c>
      <c r="N141" s="44">
        <v>487117</v>
      </c>
      <c r="O141" s="44"/>
      <c r="P141" s="46">
        <f t="shared" si="12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9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249</v>
      </c>
      <c r="C142" s="42"/>
      <c r="D142" s="42"/>
      <c r="E142" s="44">
        <v>383293</v>
      </c>
      <c r="F142" s="45"/>
      <c r="G142" s="46">
        <f t="shared" si="10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1"/>
        <v>0</v>
      </c>
      <c r="N142" s="44">
        <v>493498</v>
      </c>
      <c r="O142" s="44"/>
      <c r="P142" s="46">
        <f t="shared" si="12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9"/>
        <v>0</v>
      </c>
      <c r="W142" s="49"/>
      <c r="X142" s="49"/>
      <c r="Y142" s="49"/>
      <c r="Z142" s="56" t="s">
        <v>403</v>
      </c>
    </row>
    <row r="143" spans="1:26" x14ac:dyDescent="0.25">
      <c r="A143" s="42">
        <v>100</v>
      </c>
      <c r="B143" s="43" t="s">
        <v>117</v>
      </c>
      <c r="C143" s="42"/>
      <c r="D143" s="42"/>
      <c r="E143" s="44">
        <v>11399739</v>
      </c>
      <c r="F143" s="45">
        <v>43684</v>
      </c>
      <c r="G143" s="46">
        <f t="shared" si="10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1"/>
        <v>3</v>
      </c>
      <c r="N143" s="44">
        <v>11399898</v>
      </c>
      <c r="O143" s="45">
        <v>42954</v>
      </c>
      <c r="P143" s="46">
        <f t="shared" si="12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9"/>
        <v>0</v>
      </c>
      <c r="W143" s="49"/>
      <c r="X143" s="49"/>
      <c r="Y143" s="49"/>
      <c r="Z143" s="56" t="s">
        <v>330</v>
      </c>
    </row>
    <row r="144" spans="1:26" x14ac:dyDescent="0.25">
      <c r="A144" s="42">
        <v>100</v>
      </c>
      <c r="B144" s="52" t="s">
        <v>117</v>
      </c>
      <c r="C144" s="42"/>
      <c r="D144" s="42"/>
      <c r="E144" s="44">
        <v>11433090</v>
      </c>
      <c r="F144" s="45">
        <v>43684</v>
      </c>
      <c r="G144" s="46">
        <f t="shared" si="10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1"/>
        <v>0</v>
      </c>
      <c r="N144" s="44">
        <v>11444421</v>
      </c>
      <c r="O144" s="45">
        <v>42954</v>
      </c>
      <c r="P144" s="46">
        <f t="shared" si="12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9"/>
        <v>2</v>
      </c>
      <c r="W144" s="49"/>
      <c r="X144" s="49"/>
      <c r="Y144" s="49"/>
      <c r="Z144" s="49" t="s">
        <v>329</v>
      </c>
    </row>
    <row r="145" spans="1:26" x14ac:dyDescent="0.25">
      <c r="A145" s="71">
        <v>101</v>
      </c>
      <c r="B145" s="72" t="s">
        <v>5</v>
      </c>
      <c r="C145" s="73" t="s">
        <v>385</v>
      </c>
      <c r="D145" s="73"/>
      <c r="E145" s="71">
        <v>391653</v>
      </c>
      <c r="F145" s="74">
        <v>43517</v>
      </c>
      <c r="G145" s="46">
        <f t="shared" si="10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1"/>
        <v>0</v>
      </c>
      <c r="N145" s="71">
        <v>493499</v>
      </c>
      <c r="O145" s="74">
        <v>42787</v>
      </c>
      <c r="P145" s="46">
        <f t="shared" si="12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9"/>
        <v>0</v>
      </c>
      <c r="W145" s="77"/>
      <c r="X145" s="77"/>
      <c r="Y145" s="77"/>
      <c r="Z145" s="77" t="s">
        <v>404</v>
      </c>
    </row>
    <row r="146" spans="1:26" x14ac:dyDescent="0.25">
      <c r="A146" s="42">
        <v>101</v>
      </c>
      <c r="B146" s="52" t="s">
        <v>5</v>
      </c>
      <c r="C146" s="73" t="s">
        <v>385</v>
      </c>
      <c r="D146" s="73"/>
      <c r="E146" s="71">
        <v>383267</v>
      </c>
      <c r="F146" s="74">
        <v>43517</v>
      </c>
      <c r="G146" s="46">
        <f t="shared" si="10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1"/>
        <v>0</v>
      </c>
      <c r="N146" s="71">
        <v>352942</v>
      </c>
      <c r="O146" s="74">
        <v>43373</v>
      </c>
      <c r="P146" s="46">
        <f t="shared" si="12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9"/>
        <v>0</v>
      </c>
      <c r="W146" s="77"/>
      <c r="X146" s="60"/>
      <c r="Y146" s="60"/>
      <c r="Z146" s="77" t="s">
        <v>404</v>
      </c>
    </row>
    <row r="147" spans="1:26" x14ac:dyDescent="0.25">
      <c r="A147" s="42">
        <v>102</v>
      </c>
      <c r="B147" s="99" t="s">
        <v>250</v>
      </c>
      <c r="C147" s="100"/>
      <c r="D147" s="86" t="s">
        <v>350</v>
      </c>
      <c r="E147" s="44">
        <v>443237</v>
      </c>
      <c r="F147" s="45">
        <v>43562</v>
      </c>
      <c r="G147" s="46">
        <f t="shared" si="10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1"/>
        <v>3</v>
      </c>
      <c r="N147" s="44">
        <v>487419</v>
      </c>
      <c r="O147" s="45">
        <v>42832</v>
      </c>
      <c r="P147" s="46">
        <f t="shared" si="12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9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166</v>
      </c>
      <c r="C148" s="42"/>
      <c r="D148" s="86" t="s">
        <v>348</v>
      </c>
      <c r="E148" s="44">
        <v>11545169</v>
      </c>
      <c r="F148" s="45">
        <v>43182</v>
      </c>
      <c r="G148" s="46">
        <f t="shared" si="10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1"/>
        <v>3</v>
      </c>
      <c r="N148" s="44">
        <v>11842660</v>
      </c>
      <c r="O148" s="45">
        <v>42452</v>
      </c>
      <c r="P148" s="46">
        <f t="shared" si="12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9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405</v>
      </c>
      <c r="C149" s="44"/>
      <c r="D149" s="44"/>
      <c r="E149" s="44">
        <v>370821</v>
      </c>
      <c r="F149" s="45"/>
      <c r="G149" s="46">
        <f t="shared" si="10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1"/>
        <v>1</v>
      </c>
      <c r="N149" s="44">
        <v>435484</v>
      </c>
      <c r="O149" s="44"/>
      <c r="P149" s="46">
        <f t="shared" si="12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9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405</v>
      </c>
      <c r="C150" s="42"/>
      <c r="D150" s="42"/>
      <c r="E150" s="44">
        <v>370827</v>
      </c>
      <c r="F150" s="45"/>
      <c r="G150" s="46">
        <f t="shared" si="10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1"/>
        <v>1</v>
      </c>
      <c r="N150" s="44">
        <v>436033</v>
      </c>
      <c r="O150" s="58"/>
      <c r="P150" s="46">
        <f t="shared" si="12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9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118</v>
      </c>
      <c r="C151" s="42"/>
      <c r="D151" s="54" t="s">
        <v>345</v>
      </c>
      <c r="E151" s="44">
        <v>8504339</v>
      </c>
      <c r="F151" s="45"/>
      <c r="G151" s="46">
        <f t="shared" si="10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1"/>
        <v>2</v>
      </c>
      <c r="N151" s="44">
        <v>85046140</v>
      </c>
      <c r="O151" s="44"/>
      <c r="P151" s="46">
        <f t="shared" si="12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9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118</v>
      </c>
      <c r="C152" s="42"/>
      <c r="D152" s="54" t="s">
        <v>345</v>
      </c>
      <c r="E152" s="44">
        <v>8504340</v>
      </c>
      <c r="F152" s="45"/>
      <c r="G152" s="46">
        <f t="shared" si="10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1"/>
        <v>5</v>
      </c>
      <c r="N152" s="44">
        <v>8542260</v>
      </c>
      <c r="O152" s="44"/>
      <c r="P152" s="46">
        <f t="shared" si="12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9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406</v>
      </c>
      <c r="C153" s="42"/>
      <c r="D153" s="42"/>
      <c r="E153" s="44">
        <v>383266</v>
      </c>
      <c r="F153" s="45">
        <v>43600</v>
      </c>
      <c r="G153" s="46">
        <f t="shared" si="10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1"/>
        <v>3</v>
      </c>
      <c r="N153" s="44">
        <v>487076</v>
      </c>
      <c r="O153" s="45">
        <v>42870</v>
      </c>
      <c r="P153" s="46">
        <f t="shared" si="12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9"/>
        <v>0</v>
      </c>
      <c r="W153" s="49"/>
      <c r="X153" s="49"/>
      <c r="Y153" s="49"/>
      <c r="Z153" s="49" t="s">
        <v>407</v>
      </c>
    </row>
    <row r="154" spans="1:26" x14ac:dyDescent="0.25">
      <c r="A154" s="42">
        <v>107</v>
      </c>
      <c r="B154" s="43" t="s">
        <v>1</v>
      </c>
      <c r="C154" s="42"/>
      <c r="D154" s="86" t="s">
        <v>386</v>
      </c>
      <c r="E154" s="44">
        <v>235860</v>
      </c>
      <c r="F154" s="45"/>
      <c r="G154" s="46">
        <f t="shared" si="10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1"/>
        <v>5</v>
      </c>
      <c r="N154" s="44">
        <v>369353</v>
      </c>
      <c r="O154" s="44"/>
      <c r="P154" s="46">
        <f t="shared" si="12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9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56</v>
      </c>
      <c r="C155" s="42"/>
      <c r="D155" s="42"/>
      <c r="E155" s="44">
        <v>10687576</v>
      </c>
      <c r="F155" s="45"/>
      <c r="G155" s="46">
        <f t="shared" si="10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1"/>
        <v>2</v>
      </c>
      <c r="N155" s="44">
        <v>10545389</v>
      </c>
      <c r="O155" s="44"/>
      <c r="P155" s="46">
        <f t="shared" si="12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9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56</v>
      </c>
      <c r="C156" s="42"/>
      <c r="D156" s="42"/>
      <c r="E156" s="44">
        <v>11002989</v>
      </c>
      <c r="F156" s="45"/>
      <c r="G156" s="46">
        <f t="shared" si="10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1"/>
        <v>4</v>
      </c>
      <c r="N156" s="44">
        <v>10724134</v>
      </c>
      <c r="O156" s="44"/>
      <c r="P156" s="46">
        <f t="shared" si="12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9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167</v>
      </c>
      <c r="C157" s="42"/>
      <c r="D157" s="79" t="s">
        <v>351</v>
      </c>
      <c r="E157" s="44">
        <v>692951</v>
      </c>
      <c r="F157" s="45">
        <v>43591</v>
      </c>
      <c r="G157" s="46">
        <f t="shared" si="10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1"/>
        <v>6</v>
      </c>
      <c r="N157" s="44">
        <v>705133</v>
      </c>
      <c r="O157" s="45">
        <v>42861</v>
      </c>
      <c r="P157" s="46">
        <f t="shared" si="12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9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167</v>
      </c>
      <c r="C158" s="42"/>
      <c r="D158" s="54" t="s">
        <v>351</v>
      </c>
      <c r="E158" s="44">
        <v>604309</v>
      </c>
      <c r="F158" s="45">
        <v>43591</v>
      </c>
      <c r="G158" s="46">
        <f t="shared" si="10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1"/>
        <v>1</v>
      </c>
      <c r="N158" s="44">
        <v>605009</v>
      </c>
      <c r="O158" s="45">
        <v>42861</v>
      </c>
      <c r="P158" s="46">
        <f t="shared" si="12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9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68</v>
      </c>
      <c r="C159" s="42"/>
      <c r="D159" s="42"/>
      <c r="E159" s="58">
        <v>276326</v>
      </c>
      <c r="F159" s="59">
        <v>43549</v>
      </c>
      <c r="G159" s="46">
        <f t="shared" si="10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1"/>
        <v>16</v>
      </c>
      <c r="N159" s="58">
        <v>74540</v>
      </c>
      <c r="O159" s="59">
        <v>42819</v>
      </c>
      <c r="P159" s="46">
        <f t="shared" si="12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9"/>
        <v>0</v>
      </c>
      <c r="W159" s="60"/>
      <c r="X159" s="60"/>
      <c r="Y159" s="60"/>
      <c r="Z159" s="65" t="s">
        <v>408</v>
      </c>
    </row>
    <row r="160" spans="1:26" x14ac:dyDescent="0.25">
      <c r="A160" s="42">
        <v>111</v>
      </c>
      <c r="B160" s="43" t="s">
        <v>168</v>
      </c>
      <c r="C160" s="42"/>
      <c r="D160" s="42"/>
      <c r="E160" s="44">
        <v>235866</v>
      </c>
      <c r="F160" s="45">
        <v>43562</v>
      </c>
      <c r="G160" s="46">
        <f t="shared" si="10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1"/>
        <v>6</v>
      </c>
      <c r="N160" s="44">
        <v>369434</v>
      </c>
      <c r="O160" s="45">
        <v>42832</v>
      </c>
      <c r="P160" s="46">
        <f t="shared" si="12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9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169</v>
      </c>
      <c r="C161" s="42"/>
      <c r="D161" s="54" t="s">
        <v>346</v>
      </c>
      <c r="E161" s="44">
        <v>478396</v>
      </c>
      <c r="F161" s="45"/>
      <c r="G161" s="46">
        <f t="shared" si="10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1"/>
        <v>1</v>
      </c>
      <c r="N161" s="44">
        <v>478417</v>
      </c>
      <c r="O161" s="44"/>
      <c r="P161" s="46">
        <f t="shared" si="12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9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169</v>
      </c>
      <c r="C162" s="42"/>
      <c r="D162" s="54" t="s">
        <v>346</v>
      </c>
      <c r="E162" s="44">
        <v>384211</v>
      </c>
      <c r="F162" s="45"/>
      <c r="G162" s="46">
        <f t="shared" si="10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1"/>
        <v>0</v>
      </c>
      <c r="N162" s="44">
        <v>380327</v>
      </c>
      <c r="O162" s="44"/>
      <c r="P162" s="46">
        <f t="shared" si="12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9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409</v>
      </c>
      <c r="C163" s="42"/>
      <c r="D163" s="54" t="s">
        <v>345</v>
      </c>
      <c r="E163" s="44">
        <v>443258</v>
      </c>
      <c r="F163" s="45">
        <v>44251</v>
      </c>
      <c r="G163" s="46">
        <f t="shared" si="10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1"/>
        <v>5</v>
      </c>
      <c r="N163" s="44">
        <v>493506</v>
      </c>
      <c r="O163" s="45">
        <v>43520</v>
      </c>
      <c r="P163" s="46">
        <f t="shared" si="12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9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409</v>
      </c>
      <c r="C164" s="42"/>
      <c r="D164" s="54" t="s">
        <v>345</v>
      </c>
      <c r="E164" s="44">
        <v>443178</v>
      </c>
      <c r="F164" s="45">
        <v>44251</v>
      </c>
      <c r="G164" s="46">
        <f t="shared" si="10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1"/>
        <v>1</v>
      </c>
      <c r="N164" s="44">
        <v>487046</v>
      </c>
      <c r="O164" s="45">
        <v>43520</v>
      </c>
      <c r="P164" s="46">
        <f t="shared" si="12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9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14</v>
      </c>
      <c r="C165" s="42"/>
      <c r="D165" s="42"/>
      <c r="E165" s="44">
        <v>150311402</v>
      </c>
      <c r="F165" s="45">
        <v>44553</v>
      </c>
      <c r="G165" s="46">
        <f t="shared" si="10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1"/>
        <v>10</v>
      </c>
      <c r="N165" s="44">
        <v>150311207</v>
      </c>
      <c r="O165" s="45">
        <v>43822</v>
      </c>
      <c r="P165" s="46">
        <f t="shared" si="12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9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119</v>
      </c>
      <c r="C166" s="42"/>
      <c r="D166" s="42"/>
      <c r="E166" s="44">
        <v>251056</v>
      </c>
      <c r="F166" s="45"/>
      <c r="G166" s="46">
        <f t="shared" si="10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1"/>
        <v>5</v>
      </c>
      <c r="N166" s="44">
        <v>13386465</v>
      </c>
      <c r="O166" s="44"/>
      <c r="P166" s="46">
        <f t="shared" si="12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9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69</v>
      </c>
      <c r="C167" s="42"/>
      <c r="D167" s="66" t="s">
        <v>346</v>
      </c>
      <c r="E167" s="44">
        <v>478407</v>
      </c>
      <c r="F167" s="45"/>
      <c r="G167" s="46">
        <f t="shared" si="10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1"/>
        <v>1</v>
      </c>
      <c r="N167" s="44">
        <v>380329</v>
      </c>
      <c r="O167" s="45">
        <v>43848</v>
      </c>
      <c r="P167" s="46">
        <f t="shared" si="12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9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69</v>
      </c>
      <c r="C168" s="42"/>
      <c r="D168" s="54" t="s">
        <v>346</v>
      </c>
      <c r="E168" s="44">
        <v>478423</v>
      </c>
      <c r="F168" s="45"/>
      <c r="G168" s="46">
        <f t="shared" si="10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1"/>
        <v>7</v>
      </c>
      <c r="N168" s="44">
        <v>380331</v>
      </c>
      <c r="O168" s="45">
        <v>43848</v>
      </c>
      <c r="P168" s="46">
        <f t="shared" si="12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9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70</v>
      </c>
      <c r="C169" s="42"/>
      <c r="D169" s="42"/>
      <c r="E169" s="44">
        <v>17437243</v>
      </c>
      <c r="F169" s="45">
        <v>44342</v>
      </c>
      <c r="G169" s="46">
        <f t="shared" si="10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1"/>
        <v>1</v>
      </c>
      <c r="N169" s="44">
        <v>380326</v>
      </c>
      <c r="O169" s="44"/>
      <c r="P169" s="46">
        <f t="shared" si="12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9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70</v>
      </c>
      <c r="C170" s="42"/>
      <c r="D170" s="42"/>
      <c r="E170" s="44">
        <v>479646</v>
      </c>
      <c r="F170" s="45"/>
      <c r="G170" s="46">
        <f t="shared" si="10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1"/>
        <v>1</v>
      </c>
      <c r="N170" s="44">
        <v>394188</v>
      </c>
      <c r="O170" s="44"/>
      <c r="P170" s="46">
        <f t="shared" si="12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9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410</v>
      </c>
      <c r="C171" s="42"/>
      <c r="D171" s="54" t="s">
        <v>345</v>
      </c>
      <c r="E171" s="44">
        <v>194139</v>
      </c>
      <c r="F171" s="45">
        <v>43085</v>
      </c>
      <c r="G171" s="46">
        <f t="shared" si="10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1"/>
        <v>3</v>
      </c>
      <c r="N171" s="44">
        <v>487204</v>
      </c>
      <c r="O171" s="45">
        <v>42384</v>
      </c>
      <c r="P171" s="46">
        <f t="shared" si="12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9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120</v>
      </c>
      <c r="C172" s="42"/>
      <c r="D172" s="42"/>
      <c r="E172" s="44">
        <v>479341</v>
      </c>
      <c r="F172" s="45">
        <v>42747</v>
      </c>
      <c r="G172" s="46">
        <f t="shared" si="10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1"/>
        <v>2</v>
      </c>
      <c r="N172" s="44">
        <v>384180</v>
      </c>
      <c r="O172" s="45">
        <v>42381</v>
      </c>
      <c r="P172" s="46">
        <f t="shared" si="12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9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223</v>
      </c>
      <c r="C173" s="42"/>
      <c r="D173" s="42"/>
      <c r="E173" s="44">
        <v>1076478203</v>
      </c>
      <c r="F173" s="45">
        <v>43520</v>
      </c>
      <c r="G173" s="46">
        <f t="shared" si="10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1"/>
        <v>3</v>
      </c>
      <c r="N173" s="44">
        <v>1076655703</v>
      </c>
      <c r="O173" s="45">
        <v>42790</v>
      </c>
      <c r="P173" s="46">
        <f t="shared" si="12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9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223</v>
      </c>
      <c r="C174" s="42"/>
      <c r="D174" s="42"/>
      <c r="E174" s="44">
        <v>1076654102</v>
      </c>
      <c r="F174" s="45">
        <v>43520</v>
      </c>
      <c r="G174" s="46">
        <f t="shared" si="10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1"/>
        <v>0</v>
      </c>
      <c r="N174" s="44">
        <v>1051127102</v>
      </c>
      <c r="O174" s="45">
        <v>42790</v>
      </c>
      <c r="P174" s="46">
        <f t="shared" si="12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9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121</v>
      </c>
      <c r="C175" s="42"/>
      <c r="D175" s="42"/>
      <c r="E175" s="44">
        <v>150342905</v>
      </c>
      <c r="F175" s="45">
        <v>44210</v>
      </c>
      <c r="G175" s="46">
        <f t="shared" si="10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1"/>
        <v>5</v>
      </c>
      <c r="N175" s="44">
        <v>150246822</v>
      </c>
      <c r="O175" s="45">
        <v>43479</v>
      </c>
      <c r="P175" s="46">
        <f t="shared" si="12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9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121</v>
      </c>
      <c r="C176" s="42"/>
      <c r="D176" s="42"/>
      <c r="E176" s="44">
        <v>150268822</v>
      </c>
      <c r="F176" s="45">
        <v>44210</v>
      </c>
      <c r="G176" s="46">
        <f t="shared" si="10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1"/>
        <v>0</v>
      </c>
      <c r="N176" s="44">
        <v>150140925</v>
      </c>
      <c r="O176" s="45">
        <v>43479</v>
      </c>
      <c r="P176" s="46">
        <f t="shared" si="12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9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209</v>
      </c>
      <c r="C177" s="42"/>
      <c r="D177" s="42"/>
      <c r="E177" s="44">
        <v>176910</v>
      </c>
      <c r="F177" s="45">
        <v>44390</v>
      </c>
      <c r="G177" s="46">
        <f t="shared" si="10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1"/>
        <v>23</v>
      </c>
      <c r="N177" s="44">
        <v>79008</v>
      </c>
      <c r="O177" s="44"/>
      <c r="P177" s="46">
        <f t="shared" si="12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9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220</v>
      </c>
      <c r="C178" s="42"/>
      <c r="D178" s="42"/>
      <c r="E178" s="44">
        <v>383292</v>
      </c>
      <c r="F178" s="45"/>
      <c r="G178" s="46">
        <f t="shared" si="10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1"/>
        <v>9</v>
      </c>
      <c r="N178" s="44">
        <v>493486</v>
      </c>
      <c r="O178" s="44"/>
      <c r="P178" s="46">
        <f t="shared" si="12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9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132</v>
      </c>
      <c r="C179" s="42"/>
      <c r="D179" s="42"/>
      <c r="E179" s="44">
        <v>8471783</v>
      </c>
      <c r="F179" s="45"/>
      <c r="G179" s="46">
        <f t="shared" si="10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1"/>
        <v>6</v>
      </c>
      <c r="N179" s="44">
        <v>8392417</v>
      </c>
      <c r="O179" s="44"/>
      <c r="P179" s="46">
        <f t="shared" si="12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9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132</v>
      </c>
      <c r="C180" s="42"/>
      <c r="D180" s="42"/>
      <c r="E180" s="44">
        <v>8471781</v>
      </c>
      <c r="F180" s="45"/>
      <c r="G180" s="46">
        <f t="shared" si="10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1"/>
        <v>1</v>
      </c>
      <c r="N180" s="44">
        <v>8392420</v>
      </c>
      <c r="O180" s="44"/>
      <c r="P180" s="46">
        <f t="shared" si="12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9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210</v>
      </c>
      <c r="C181" s="73" t="s">
        <v>385</v>
      </c>
      <c r="D181" s="73"/>
      <c r="E181" s="71">
        <v>194108</v>
      </c>
      <c r="F181" s="74">
        <v>42808</v>
      </c>
      <c r="G181" s="46">
        <f t="shared" si="10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1"/>
        <v>0</v>
      </c>
      <c r="N181" s="71">
        <v>467199</v>
      </c>
      <c r="O181" s="74">
        <v>42808</v>
      </c>
      <c r="P181" s="46">
        <f t="shared" si="12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9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210</v>
      </c>
      <c r="C182" s="73" t="s">
        <v>385</v>
      </c>
      <c r="D182" s="71"/>
      <c r="E182" s="71">
        <v>370787</v>
      </c>
      <c r="F182" s="74">
        <v>42808</v>
      </c>
      <c r="G182" s="46">
        <f t="shared" si="10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1"/>
        <v>0</v>
      </c>
      <c r="N182" s="71">
        <v>487132</v>
      </c>
      <c r="O182" s="74">
        <v>42808</v>
      </c>
      <c r="P182" s="46">
        <f t="shared" si="12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9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411</v>
      </c>
      <c r="C183" s="94" t="s">
        <v>304</v>
      </c>
      <c r="D183" s="103"/>
      <c r="E183" s="44">
        <v>1180427</v>
      </c>
      <c r="F183" s="45">
        <v>43859</v>
      </c>
      <c r="G183" s="46">
        <f t="shared" si="10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1"/>
        <v>0</v>
      </c>
      <c r="N183" s="44">
        <v>3876157</v>
      </c>
      <c r="O183" s="44"/>
      <c r="P183" s="46">
        <f t="shared" si="12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9"/>
        <v>0</v>
      </c>
      <c r="W183" s="70">
        <v>2</v>
      </c>
      <c r="X183" s="49"/>
      <c r="Y183" s="70">
        <f>W183*0.5</f>
        <v>1</v>
      </c>
      <c r="Z183" s="42" t="s">
        <v>412</v>
      </c>
    </row>
    <row r="184" spans="1:26" x14ac:dyDescent="0.25">
      <c r="A184" s="42">
        <v>127</v>
      </c>
      <c r="B184" s="43" t="s">
        <v>27</v>
      </c>
      <c r="C184" s="42"/>
      <c r="D184" s="42"/>
      <c r="E184" s="44">
        <v>11338432</v>
      </c>
      <c r="F184" s="45"/>
      <c r="G184" s="46">
        <f t="shared" si="10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1"/>
        <v>9</v>
      </c>
      <c r="N184" s="44">
        <v>11387083</v>
      </c>
      <c r="O184" s="45">
        <v>43863</v>
      </c>
      <c r="P184" s="46">
        <f t="shared" si="12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9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170</v>
      </c>
      <c r="C185" s="105"/>
      <c r="D185" s="105"/>
      <c r="E185" s="44">
        <v>478440</v>
      </c>
      <c r="F185" s="45">
        <v>43886</v>
      </c>
      <c r="G185" s="46">
        <f t="shared" si="10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1"/>
        <v>11</v>
      </c>
      <c r="N185" s="44">
        <v>384205</v>
      </c>
      <c r="O185" s="45">
        <v>43156</v>
      </c>
      <c r="P185" s="46">
        <f t="shared" si="12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9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170</v>
      </c>
      <c r="C186" s="105"/>
      <c r="D186" s="105"/>
      <c r="E186" s="44">
        <v>478420</v>
      </c>
      <c r="F186" s="45">
        <v>43886</v>
      </c>
      <c r="G186" s="46">
        <f t="shared" si="10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1"/>
        <v>3</v>
      </c>
      <c r="N186" s="44">
        <v>384070</v>
      </c>
      <c r="O186" s="45">
        <v>43156</v>
      </c>
      <c r="P186" s="46">
        <f t="shared" si="12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9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122</v>
      </c>
      <c r="C187" s="42"/>
      <c r="D187" s="42"/>
      <c r="E187" s="44">
        <v>8398983</v>
      </c>
      <c r="F187" s="45">
        <v>43127</v>
      </c>
      <c r="G187" s="46">
        <f t="shared" si="10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1"/>
        <v>5</v>
      </c>
      <c r="N187" s="44">
        <v>8315526</v>
      </c>
      <c r="O187" s="45">
        <v>42396</v>
      </c>
      <c r="P187" s="46">
        <f t="shared" si="12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9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122</v>
      </c>
      <c r="C188" s="42"/>
      <c r="D188" s="42"/>
      <c r="E188" s="44">
        <v>8398982</v>
      </c>
      <c r="F188" s="45">
        <v>43127</v>
      </c>
      <c r="G188" s="46">
        <f t="shared" si="10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1"/>
        <v>2</v>
      </c>
      <c r="N188" s="44">
        <v>8315524</v>
      </c>
      <c r="O188" s="45">
        <v>42396</v>
      </c>
      <c r="P188" s="46">
        <f t="shared" si="12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9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16</v>
      </c>
      <c r="C189" s="42"/>
      <c r="D189" s="54" t="s">
        <v>345</v>
      </c>
      <c r="E189" s="44">
        <v>527122</v>
      </c>
      <c r="F189" s="45">
        <v>43516</v>
      </c>
      <c r="G189" s="46">
        <f t="shared" si="10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1"/>
        <v>4</v>
      </c>
      <c r="N189" s="44">
        <v>520523</v>
      </c>
      <c r="O189" s="45">
        <v>42786</v>
      </c>
      <c r="P189" s="46">
        <f t="shared" si="12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9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211</v>
      </c>
      <c r="C190" s="42"/>
      <c r="D190" s="79" t="s">
        <v>347</v>
      </c>
      <c r="E190" s="44">
        <v>1071259</v>
      </c>
      <c r="F190" s="45">
        <v>43597</v>
      </c>
      <c r="G190" s="46">
        <f t="shared" si="10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1"/>
        <v>7</v>
      </c>
      <c r="N190" s="44">
        <v>369406</v>
      </c>
      <c r="O190" s="45">
        <v>42867</v>
      </c>
      <c r="P190" s="46">
        <f t="shared" si="12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9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38</v>
      </c>
      <c r="C191" s="42"/>
      <c r="D191" s="86" t="s">
        <v>347</v>
      </c>
      <c r="E191" s="44">
        <v>478424</v>
      </c>
      <c r="F191" s="45">
        <v>43562</v>
      </c>
      <c r="G191" s="46">
        <f t="shared" si="10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1"/>
        <v>0</v>
      </c>
      <c r="N191" s="44">
        <v>384087</v>
      </c>
      <c r="O191" s="45">
        <v>42832</v>
      </c>
      <c r="P191" s="46">
        <f t="shared" si="12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9"/>
        <v>1</v>
      </c>
      <c r="W191" s="49"/>
      <c r="X191" s="49"/>
      <c r="Y191" s="49"/>
      <c r="Z191" s="56" t="s">
        <v>413</v>
      </c>
    </row>
    <row r="192" spans="1:26" x14ac:dyDescent="0.25">
      <c r="A192" s="42">
        <v>132</v>
      </c>
      <c r="B192" s="52" t="s">
        <v>38</v>
      </c>
      <c r="C192" s="42"/>
      <c r="D192" s="54" t="s">
        <v>347</v>
      </c>
      <c r="E192" s="44">
        <v>478398</v>
      </c>
      <c r="F192" s="45">
        <v>43562</v>
      </c>
      <c r="G192" s="46">
        <f t="shared" si="10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1"/>
        <v>2</v>
      </c>
      <c r="N192" s="44">
        <v>384078</v>
      </c>
      <c r="O192" s="45">
        <v>42832</v>
      </c>
      <c r="P192" s="46">
        <f t="shared" si="12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9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251</v>
      </c>
      <c r="C193" s="42"/>
      <c r="D193" s="42"/>
      <c r="E193" s="44">
        <v>1384077</v>
      </c>
      <c r="F193" s="45">
        <v>43553</v>
      </c>
      <c r="G193" s="46">
        <f t="shared" si="10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1"/>
        <v>0</v>
      </c>
      <c r="N193" s="44">
        <v>1418524</v>
      </c>
      <c r="O193" s="45">
        <v>42823</v>
      </c>
      <c r="P193" s="46">
        <f t="shared" si="12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9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251</v>
      </c>
      <c r="C194" s="42"/>
      <c r="D194" s="42"/>
      <c r="E194" s="44">
        <v>1386411</v>
      </c>
      <c r="F194" s="45">
        <v>43553</v>
      </c>
      <c r="G194" s="46">
        <f t="shared" si="10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1"/>
        <v>0</v>
      </c>
      <c r="N194" s="44">
        <v>1418545</v>
      </c>
      <c r="O194" s="45">
        <v>42823</v>
      </c>
      <c r="P194" s="46">
        <f t="shared" si="12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3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212</v>
      </c>
      <c r="C195" s="42"/>
      <c r="D195" s="42"/>
      <c r="E195" s="44">
        <v>479621</v>
      </c>
      <c r="F195" s="45"/>
      <c r="G195" s="46">
        <f t="shared" ref="G195:G258" si="14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5">L195-K195</f>
        <v>6</v>
      </c>
      <c r="N195" s="44">
        <v>384121</v>
      </c>
      <c r="O195" s="44"/>
      <c r="P195" s="46">
        <f t="shared" ref="P195:P258" si="16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3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213</v>
      </c>
      <c r="C196" s="42"/>
      <c r="D196" s="79" t="s">
        <v>348</v>
      </c>
      <c r="E196" s="44">
        <v>780365</v>
      </c>
      <c r="F196" s="45">
        <v>43597</v>
      </c>
      <c r="G196" s="46">
        <f t="shared" si="14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5"/>
        <v>10</v>
      </c>
      <c r="N196" s="44">
        <v>836909</v>
      </c>
      <c r="O196" s="45">
        <v>42867</v>
      </c>
      <c r="P196" s="46">
        <f t="shared" si="16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3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24</v>
      </c>
      <c r="C197" s="42"/>
      <c r="D197" s="86" t="s">
        <v>348</v>
      </c>
      <c r="E197" s="44">
        <v>10321936</v>
      </c>
      <c r="F197" s="45"/>
      <c r="G197" s="46">
        <f t="shared" si="14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5"/>
        <v>1</v>
      </c>
      <c r="N197" s="44">
        <v>10169940</v>
      </c>
      <c r="O197" s="44"/>
      <c r="P197" s="46">
        <f t="shared" si="16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3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24</v>
      </c>
      <c r="C198" s="42"/>
      <c r="D198" s="54" t="s">
        <v>348</v>
      </c>
      <c r="E198" s="44">
        <v>10211319</v>
      </c>
      <c r="F198" s="45"/>
      <c r="G198" s="46">
        <f t="shared" si="14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5"/>
        <v>1</v>
      </c>
      <c r="N198" s="44">
        <v>10266932</v>
      </c>
      <c r="O198" s="44"/>
      <c r="P198" s="46">
        <f t="shared" si="16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3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221</v>
      </c>
      <c r="C199" s="44"/>
      <c r="D199" s="44"/>
      <c r="E199" s="44">
        <v>11655801</v>
      </c>
      <c r="F199" s="45">
        <v>43597</v>
      </c>
      <c r="G199" s="46">
        <f t="shared" si="14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5"/>
        <v>4</v>
      </c>
      <c r="N199" s="44">
        <v>11526813</v>
      </c>
      <c r="O199" s="45">
        <v>42867</v>
      </c>
      <c r="P199" s="46">
        <f t="shared" si="16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3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221</v>
      </c>
      <c r="C200" s="44"/>
      <c r="D200" s="44"/>
      <c r="E200" s="44">
        <v>11697622</v>
      </c>
      <c r="F200" s="45">
        <v>43597</v>
      </c>
      <c r="G200" s="46">
        <f t="shared" si="14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5"/>
        <v>2</v>
      </c>
      <c r="N200" s="44">
        <v>11696544</v>
      </c>
      <c r="O200" s="45">
        <v>42867</v>
      </c>
      <c r="P200" s="46">
        <f t="shared" si="16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3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228</v>
      </c>
      <c r="C201" s="73" t="s">
        <v>385</v>
      </c>
      <c r="D201" s="73"/>
      <c r="E201" s="71">
        <v>731135</v>
      </c>
      <c r="F201" s="74">
        <v>43525</v>
      </c>
      <c r="G201" s="46">
        <f t="shared" si="14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5"/>
        <v>0</v>
      </c>
      <c r="N201" s="71">
        <v>671816</v>
      </c>
      <c r="O201" s="74">
        <v>42795</v>
      </c>
      <c r="P201" s="46">
        <f t="shared" si="16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3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123</v>
      </c>
      <c r="C202" s="42"/>
      <c r="D202" s="42"/>
      <c r="E202" s="44">
        <v>799793</v>
      </c>
      <c r="F202" s="45">
        <v>43083</v>
      </c>
      <c r="G202" s="46">
        <f t="shared" si="14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5"/>
        <v>4</v>
      </c>
      <c r="N202" s="44">
        <v>800401</v>
      </c>
      <c r="O202" s="45">
        <v>43855</v>
      </c>
      <c r="P202" s="46">
        <f t="shared" si="16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3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36</v>
      </c>
      <c r="C203" s="42"/>
      <c r="D203" s="86" t="s">
        <v>348</v>
      </c>
      <c r="E203" s="44">
        <v>235832</v>
      </c>
      <c r="F203" s="45">
        <v>44556</v>
      </c>
      <c r="G203" s="46">
        <f t="shared" si="14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5"/>
        <v>0</v>
      </c>
      <c r="N203" s="44">
        <v>384079</v>
      </c>
      <c r="O203" s="45">
        <v>43849</v>
      </c>
      <c r="P203" s="46">
        <f t="shared" si="16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3"/>
        <v>0</v>
      </c>
      <c r="W203" s="49"/>
      <c r="X203" s="49"/>
      <c r="Y203" s="49"/>
      <c r="Z203" s="49" t="s">
        <v>414</v>
      </c>
    </row>
    <row r="204" spans="1:26" x14ac:dyDescent="0.25">
      <c r="A204" s="42">
        <v>141</v>
      </c>
      <c r="B204" s="43" t="s">
        <v>171</v>
      </c>
      <c r="C204" s="42"/>
      <c r="D204" s="42"/>
      <c r="E204" s="44">
        <v>11212196</v>
      </c>
      <c r="F204" s="45"/>
      <c r="G204" s="46">
        <f t="shared" si="14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5"/>
        <v>2</v>
      </c>
      <c r="N204" s="44">
        <v>11211354</v>
      </c>
      <c r="O204" s="44"/>
      <c r="P204" s="46">
        <f t="shared" si="16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3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415</v>
      </c>
      <c r="C205" s="42"/>
      <c r="D205" s="54" t="s">
        <v>345</v>
      </c>
      <c r="E205" s="44">
        <v>78171</v>
      </c>
      <c r="F205" s="45"/>
      <c r="G205" s="46">
        <f t="shared" si="14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5"/>
        <v>2</v>
      </c>
      <c r="N205" s="44">
        <v>66820</v>
      </c>
      <c r="O205" s="44"/>
      <c r="P205" s="46">
        <f t="shared" si="16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3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214</v>
      </c>
      <c r="C206" s="73" t="s">
        <v>385</v>
      </c>
      <c r="D206" s="73" t="s">
        <v>350</v>
      </c>
      <c r="E206" s="71">
        <v>190813</v>
      </c>
      <c r="F206" s="74">
        <v>43593</v>
      </c>
      <c r="G206" s="46">
        <f t="shared" si="14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5"/>
        <v>0</v>
      </c>
      <c r="N206" s="71">
        <v>191955</v>
      </c>
      <c r="O206" s="74">
        <v>42863</v>
      </c>
      <c r="P206" s="46">
        <f t="shared" si="16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3"/>
        <v>0</v>
      </c>
      <c r="W206" s="77"/>
      <c r="X206" s="77"/>
      <c r="Y206" s="77"/>
      <c r="Z206" s="85" t="s">
        <v>387</v>
      </c>
    </row>
    <row r="207" spans="1:26" x14ac:dyDescent="0.25">
      <c r="A207" s="42">
        <v>144</v>
      </c>
      <c r="B207" s="43" t="s">
        <v>42</v>
      </c>
      <c r="C207" s="42"/>
      <c r="D207" s="42"/>
      <c r="E207" s="58">
        <v>8355090</v>
      </c>
      <c r="F207" s="59">
        <v>43740</v>
      </c>
      <c r="G207" s="46">
        <f t="shared" si="14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5"/>
        <v>7</v>
      </c>
      <c r="N207" s="58">
        <v>8393176</v>
      </c>
      <c r="O207" s="59">
        <v>43010</v>
      </c>
      <c r="P207" s="46">
        <f t="shared" si="16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3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135</v>
      </c>
      <c r="C208" s="42"/>
      <c r="D208" s="66" t="s">
        <v>345</v>
      </c>
      <c r="E208" s="44">
        <v>382722</v>
      </c>
      <c r="F208" s="45">
        <v>42903</v>
      </c>
      <c r="G208" s="46">
        <f t="shared" si="14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5"/>
        <v>5</v>
      </c>
      <c r="N208" s="44">
        <v>386491</v>
      </c>
      <c r="O208" s="45">
        <v>42906</v>
      </c>
      <c r="P208" s="46">
        <f t="shared" si="16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3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172</v>
      </c>
      <c r="C209" s="42"/>
      <c r="D209" s="42"/>
      <c r="E209" s="44">
        <v>478430</v>
      </c>
      <c r="F209" s="45">
        <v>43597</v>
      </c>
      <c r="G209" s="46">
        <f t="shared" si="14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5"/>
        <v>3</v>
      </c>
      <c r="N209" s="44">
        <v>202438</v>
      </c>
      <c r="O209" s="45">
        <v>42867</v>
      </c>
      <c r="P209" s="46">
        <f t="shared" si="16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3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35</v>
      </c>
      <c r="C210" s="42"/>
      <c r="D210" s="42"/>
      <c r="E210" s="44">
        <v>478426</v>
      </c>
      <c r="F210" s="45">
        <v>43650</v>
      </c>
      <c r="G210" s="46">
        <f t="shared" si="14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5"/>
        <v>4</v>
      </c>
      <c r="N210" s="44">
        <v>384112</v>
      </c>
      <c r="O210" s="45">
        <v>42920</v>
      </c>
      <c r="P210" s="46">
        <f t="shared" si="16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3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173</v>
      </c>
      <c r="C211" s="42"/>
      <c r="D211" s="42"/>
      <c r="E211" s="44">
        <v>19501822</v>
      </c>
      <c r="F211" s="45">
        <v>44406</v>
      </c>
      <c r="G211" s="46">
        <f t="shared" si="14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5"/>
        <v>5</v>
      </c>
      <c r="N211" s="44">
        <v>19501799</v>
      </c>
      <c r="O211" s="45">
        <v>43862</v>
      </c>
      <c r="P211" s="46">
        <f t="shared" si="16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3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416</v>
      </c>
      <c r="C212" s="42"/>
      <c r="D212" s="42"/>
      <c r="E212" s="44">
        <v>251028</v>
      </c>
      <c r="F212" s="45">
        <v>44146</v>
      </c>
      <c r="G212" s="46">
        <f t="shared" si="14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5"/>
        <v>0</v>
      </c>
      <c r="N212" s="44">
        <v>493550</v>
      </c>
      <c r="O212" s="45">
        <v>43415</v>
      </c>
      <c r="P212" s="46">
        <f t="shared" si="16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3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337</v>
      </c>
      <c r="C213" s="73" t="s">
        <v>385</v>
      </c>
      <c r="D213" s="73"/>
      <c r="E213" s="71">
        <v>382287</v>
      </c>
      <c r="F213" s="74">
        <v>43793</v>
      </c>
      <c r="G213" s="46">
        <f t="shared" si="14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5"/>
        <v>0</v>
      </c>
      <c r="N213" s="71">
        <v>430855</v>
      </c>
      <c r="O213" s="74">
        <v>43063</v>
      </c>
      <c r="P213" s="46">
        <f t="shared" si="16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3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417</v>
      </c>
      <c r="C214" s="42"/>
      <c r="D214" s="42"/>
      <c r="E214" s="44"/>
      <c r="F214" s="45"/>
      <c r="G214" s="46">
        <f t="shared" si="14"/>
        <v>0</v>
      </c>
      <c r="H214" s="47"/>
      <c r="I214" s="48"/>
      <c r="J214" s="49"/>
      <c r="K214" s="49"/>
      <c r="L214" s="50"/>
      <c r="M214" s="50">
        <f t="shared" si="15"/>
        <v>0</v>
      </c>
      <c r="N214" s="44"/>
      <c r="O214" s="44"/>
      <c r="P214" s="46">
        <f t="shared" si="16"/>
        <v>0</v>
      </c>
      <c r="Q214" s="49"/>
      <c r="R214" s="49"/>
      <c r="S214" s="49"/>
      <c r="T214" s="49"/>
      <c r="U214" s="50"/>
      <c r="V214" s="50">
        <f t="shared" si="13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136</v>
      </c>
      <c r="C215" s="42"/>
      <c r="D215" s="42"/>
      <c r="E215" s="44">
        <v>11880344</v>
      </c>
      <c r="F215" s="45"/>
      <c r="G215" s="46">
        <f t="shared" si="14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5"/>
        <v>7</v>
      </c>
      <c r="N215" s="44">
        <v>11861364</v>
      </c>
      <c r="O215" s="44"/>
      <c r="P215" s="46">
        <f t="shared" si="16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3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71</v>
      </c>
      <c r="C216" s="42"/>
      <c r="D216" s="42"/>
      <c r="E216" s="44">
        <v>869712</v>
      </c>
      <c r="F216" s="45">
        <v>43525</v>
      </c>
      <c r="G216" s="46">
        <f t="shared" si="14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5"/>
        <v>1</v>
      </c>
      <c r="N216" s="44">
        <v>264587</v>
      </c>
      <c r="O216" s="45">
        <v>42795</v>
      </c>
      <c r="P216" s="46">
        <f t="shared" si="16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3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231</v>
      </c>
      <c r="C217" s="42"/>
      <c r="D217" s="86" t="s">
        <v>351</v>
      </c>
      <c r="E217" s="44">
        <v>516540</v>
      </c>
      <c r="F217" s="45">
        <v>43235</v>
      </c>
      <c r="G217" s="46">
        <f t="shared" si="14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5"/>
        <v>3</v>
      </c>
      <c r="N217" s="44">
        <v>472954</v>
      </c>
      <c r="O217" s="45">
        <v>42505</v>
      </c>
      <c r="P217" s="46">
        <f t="shared" si="16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3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34</v>
      </c>
      <c r="C218" s="42"/>
      <c r="D218" s="86" t="s">
        <v>347</v>
      </c>
      <c r="E218" s="44">
        <v>251141</v>
      </c>
      <c r="F218" s="45">
        <v>43682</v>
      </c>
      <c r="G218" s="46">
        <f t="shared" si="14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5"/>
        <v>2</v>
      </c>
      <c r="N218" s="44">
        <v>486799</v>
      </c>
      <c r="O218" s="45">
        <v>42952</v>
      </c>
      <c r="P218" s="46">
        <f t="shared" si="16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3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39</v>
      </c>
      <c r="C219" s="42"/>
      <c r="D219" s="42"/>
      <c r="E219" s="44">
        <v>10113176</v>
      </c>
      <c r="F219" s="45"/>
      <c r="G219" s="46">
        <f t="shared" si="14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5"/>
        <v>5</v>
      </c>
      <c r="N219" s="44">
        <v>140183868</v>
      </c>
      <c r="O219" s="45">
        <v>43791</v>
      </c>
      <c r="P219" s="46">
        <f t="shared" si="16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3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32</v>
      </c>
      <c r="C220" s="42"/>
      <c r="D220" s="42"/>
      <c r="E220" s="44">
        <v>235822</v>
      </c>
      <c r="F220" s="45"/>
      <c r="G220" s="46">
        <f t="shared" si="14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5"/>
        <v>11</v>
      </c>
      <c r="N220" s="44">
        <v>369436</v>
      </c>
      <c r="O220" s="44"/>
      <c r="P220" s="46">
        <f t="shared" si="16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3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174</v>
      </c>
      <c r="C221" s="42"/>
      <c r="D221" s="86" t="s">
        <v>351</v>
      </c>
      <c r="E221" s="44">
        <v>4603004</v>
      </c>
      <c r="F221" s="45">
        <v>43084</v>
      </c>
      <c r="G221" s="46">
        <f t="shared" si="14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5"/>
        <v>2</v>
      </c>
      <c r="N221" s="44">
        <v>4565609</v>
      </c>
      <c r="O221" s="45">
        <v>42384</v>
      </c>
      <c r="P221" s="46">
        <f t="shared" si="16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3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30</v>
      </c>
      <c r="C222" s="42"/>
      <c r="D222" s="42"/>
      <c r="E222" s="44">
        <v>20361822</v>
      </c>
      <c r="F222" s="45">
        <v>43787</v>
      </c>
      <c r="G222" s="46">
        <f t="shared" si="14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5"/>
        <v>3</v>
      </c>
      <c r="N222" s="44">
        <v>20423756</v>
      </c>
      <c r="O222" s="45">
        <v>43057</v>
      </c>
      <c r="P222" s="46">
        <f t="shared" si="16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3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418</v>
      </c>
      <c r="C223" s="42"/>
      <c r="D223" s="86" t="s">
        <v>348</v>
      </c>
      <c r="E223" s="44">
        <v>20979657</v>
      </c>
      <c r="F223" s="45">
        <v>44500</v>
      </c>
      <c r="G223" s="46">
        <f t="shared" si="14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5"/>
        <v>2</v>
      </c>
      <c r="N223" s="44">
        <v>487197</v>
      </c>
      <c r="O223" s="45">
        <v>42867</v>
      </c>
      <c r="P223" s="46">
        <f t="shared" si="16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3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137</v>
      </c>
      <c r="C224" s="42"/>
      <c r="D224" s="66" t="s">
        <v>346</v>
      </c>
      <c r="E224" s="44">
        <v>10091187</v>
      </c>
      <c r="F224" s="45"/>
      <c r="G224" s="46">
        <f t="shared" si="14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5"/>
        <v>0</v>
      </c>
      <c r="N224" s="44">
        <v>10651781</v>
      </c>
      <c r="O224" s="44"/>
      <c r="P224" s="46">
        <f t="shared" si="16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3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25</v>
      </c>
      <c r="C225" s="42"/>
      <c r="D225" s="79" t="s">
        <v>351</v>
      </c>
      <c r="E225" s="44">
        <v>243360</v>
      </c>
      <c r="F225" s="45">
        <v>43948</v>
      </c>
      <c r="G225" s="46">
        <f t="shared" si="14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5"/>
        <v>2</v>
      </c>
      <c r="N225" s="44">
        <v>140694559</v>
      </c>
      <c r="O225" s="45">
        <v>43582</v>
      </c>
      <c r="P225" s="46">
        <f t="shared" si="16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3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43</v>
      </c>
      <c r="C226" s="42"/>
      <c r="D226" s="86" t="s">
        <v>347</v>
      </c>
      <c r="E226" s="44">
        <v>20269</v>
      </c>
      <c r="F226" s="45"/>
      <c r="G226" s="46">
        <f t="shared" si="14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5"/>
        <v>3</v>
      </c>
      <c r="N226" s="44">
        <v>20369</v>
      </c>
      <c r="O226" s="44"/>
      <c r="P226" s="46">
        <f t="shared" si="16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3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62</v>
      </c>
      <c r="C227" s="42"/>
      <c r="D227" s="42"/>
      <c r="E227" s="44">
        <v>2603326</v>
      </c>
      <c r="F227" s="45">
        <v>43478</v>
      </c>
      <c r="G227" s="46">
        <f t="shared" si="14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5"/>
        <v>10</v>
      </c>
      <c r="N227" s="44">
        <v>2629500</v>
      </c>
      <c r="O227" s="45">
        <v>42748</v>
      </c>
      <c r="P227" s="46">
        <f t="shared" si="16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3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175</v>
      </c>
      <c r="C228" s="42"/>
      <c r="D228" s="42"/>
      <c r="E228" s="44">
        <v>1061548</v>
      </c>
      <c r="F228" s="45">
        <v>43083</v>
      </c>
      <c r="G228" s="46">
        <f t="shared" si="14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5"/>
        <v>0</v>
      </c>
      <c r="N228" s="44">
        <v>794158</v>
      </c>
      <c r="O228" s="45">
        <v>43845</v>
      </c>
      <c r="P228" s="46">
        <f t="shared" si="16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3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138</v>
      </c>
      <c r="C229" s="42"/>
      <c r="D229" s="42"/>
      <c r="E229" s="44">
        <v>37574906</v>
      </c>
      <c r="F229" s="45"/>
      <c r="G229" s="46">
        <f t="shared" si="14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5"/>
        <v>3</v>
      </c>
      <c r="N229" s="44">
        <v>40038618</v>
      </c>
      <c r="O229" s="45">
        <v>43921</v>
      </c>
      <c r="P229" s="46">
        <f t="shared" si="16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3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331</v>
      </c>
      <c r="C230" s="42"/>
      <c r="D230" s="54" t="s">
        <v>345</v>
      </c>
      <c r="E230" s="44">
        <v>8426967</v>
      </c>
      <c r="F230" s="45">
        <v>43827</v>
      </c>
      <c r="G230" s="46">
        <f t="shared" si="14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5"/>
        <v>4</v>
      </c>
      <c r="N230" s="44">
        <v>8142580</v>
      </c>
      <c r="O230" s="45">
        <v>43097</v>
      </c>
      <c r="P230" s="46">
        <f t="shared" si="16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3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252</v>
      </c>
      <c r="C231" s="42"/>
      <c r="D231" s="86" t="s">
        <v>347</v>
      </c>
      <c r="E231" s="44">
        <v>8485705</v>
      </c>
      <c r="F231" s="45">
        <v>43618</v>
      </c>
      <c r="G231" s="46">
        <f t="shared" si="14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5"/>
        <v>2</v>
      </c>
      <c r="N231" s="44">
        <v>8508525</v>
      </c>
      <c r="O231" s="45">
        <v>42888</v>
      </c>
      <c r="P231" s="46">
        <f t="shared" si="16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3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72</v>
      </c>
      <c r="C232" s="42"/>
      <c r="D232" s="86" t="s">
        <v>350</v>
      </c>
      <c r="E232" s="44">
        <v>478412</v>
      </c>
      <c r="F232" s="45">
        <v>43604</v>
      </c>
      <c r="G232" s="46">
        <f t="shared" si="14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5"/>
        <v>4</v>
      </c>
      <c r="N232" s="44">
        <v>384080</v>
      </c>
      <c r="O232" s="45">
        <v>42874</v>
      </c>
      <c r="P232" s="46">
        <f t="shared" si="16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3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176</v>
      </c>
      <c r="C233" s="42"/>
      <c r="D233" s="86" t="s">
        <v>351</v>
      </c>
      <c r="E233" s="44">
        <v>382717</v>
      </c>
      <c r="F233" s="45">
        <v>43522</v>
      </c>
      <c r="G233" s="46">
        <f t="shared" si="14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5"/>
        <v>2</v>
      </c>
      <c r="N233" s="44">
        <v>493457</v>
      </c>
      <c r="O233" s="45">
        <v>42792</v>
      </c>
      <c r="P233" s="46">
        <f t="shared" si="16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3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285</v>
      </c>
      <c r="C234" s="42"/>
      <c r="D234" s="42"/>
      <c r="E234" s="44">
        <v>11361615</v>
      </c>
      <c r="F234" s="45">
        <v>43618</v>
      </c>
      <c r="G234" s="46">
        <f t="shared" si="14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5"/>
        <v>2</v>
      </c>
      <c r="N234" s="44">
        <v>11317952</v>
      </c>
      <c r="O234" s="45">
        <v>42888</v>
      </c>
      <c r="P234" s="46">
        <f t="shared" si="16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3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419</v>
      </c>
      <c r="C235" s="42"/>
      <c r="D235" s="42"/>
      <c r="E235" s="44">
        <v>2877319</v>
      </c>
      <c r="F235" s="45">
        <v>42767</v>
      </c>
      <c r="G235" s="46">
        <f t="shared" si="14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5"/>
        <v>6</v>
      </c>
      <c r="N235" s="44">
        <v>557903</v>
      </c>
      <c r="O235" s="45">
        <v>43589</v>
      </c>
      <c r="P235" s="46">
        <f t="shared" si="16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3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177</v>
      </c>
      <c r="C236" s="42"/>
      <c r="D236" s="86" t="s">
        <v>350</v>
      </c>
      <c r="E236" s="44">
        <v>998673</v>
      </c>
      <c r="F236" s="45">
        <v>42747</v>
      </c>
      <c r="G236" s="46">
        <f t="shared" si="14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5"/>
        <v>5</v>
      </c>
      <c r="N236" s="44">
        <v>938004</v>
      </c>
      <c r="O236" s="45">
        <v>42381</v>
      </c>
      <c r="P236" s="46">
        <f t="shared" si="16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3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178</v>
      </c>
      <c r="C237" s="42"/>
      <c r="D237" s="79" t="s">
        <v>351</v>
      </c>
      <c r="E237" s="44">
        <v>443267</v>
      </c>
      <c r="F237" s="45">
        <v>43814</v>
      </c>
      <c r="G237" s="46">
        <f t="shared" si="14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5"/>
        <v>5</v>
      </c>
      <c r="N237" s="44">
        <v>487075</v>
      </c>
      <c r="O237" s="45">
        <v>43084</v>
      </c>
      <c r="P237" s="46">
        <f t="shared" si="16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3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420</v>
      </c>
      <c r="C238" s="94" t="s">
        <v>304</v>
      </c>
      <c r="D238" s="103"/>
      <c r="E238" s="44">
        <v>7023114</v>
      </c>
      <c r="F238" s="45">
        <v>44313</v>
      </c>
      <c r="G238" s="46">
        <f t="shared" si="14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5"/>
        <v>0</v>
      </c>
      <c r="N238" s="44">
        <v>7027289</v>
      </c>
      <c r="O238" s="45">
        <v>43582</v>
      </c>
      <c r="P238" s="46">
        <f t="shared" si="16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3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179</v>
      </c>
      <c r="C239" s="42"/>
      <c r="D239" s="79" t="s">
        <v>351</v>
      </c>
      <c r="E239" s="44">
        <v>379178</v>
      </c>
      <c r="F239" s="45">
        <v>43649</v>
      </c>
      <c r="G239" s="46">
        <f t="shared" si="14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5"/>
        <v>7</v>
      </c>
      <c r="N239" s="44">
        <v>449159</v>
      </c>
      <c r="O239" s="45">
        <v>42922</v>
      </c>
      <c r="P239" s="46">
        <f t="shared" si="16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3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253</v>
      </c>
      <c r="C240" s="42"/>
      <c r="D240" s="66" t="s">
        <v>346</v>
      </c>
      <c r="E240" s="44">
        <v>479536</v>
      </c>
      <c r="F240" s="45"/>
      <c r="G240" s="46">
        <f t="shared" si="14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5"/>
        <v>7</v>
      </c>
      <c r="N240" s="44">
        <v>493479</v>
      </c>
      <c r="O240" s="44"/>
      <c r="P240" s="46">
        <f t="shared" si="16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3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44</v>
      </c>
      <c r="C241" s="42"/>
      <c r="D241" s="42"/>
      <c r="E241" s="44">
        <v>479363</v>
      </c>
      <c r="F241" s="45"/>
      <c r="G241" s="46">
        <f t="shared" si="14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5"/>
        <v>3</v>
      </c>
      <c r="N241" s="44">
        <v>150189408</v>
      </c>
      <c r="O241" s="45">
        <v>43767</v>
      </c>
      <c r="P241" s="46">
        <f t="shared" si="16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3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180</v>
      </c>
      <c r="C242" s="42"/>
      <c r="D242" s="42"/>
      <c r="E242" s="44">
        <v>11724877</v>
      </c>
      <c r="F242" s="45"/>
      <c r="G242" s="46">
        <f t="shared" si="14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5"/>
        <v>6</v>
      </c>
      <c r="N242" s="44">
        <v>11895474</v>
      </c>
      <c r="O242" s="45">
        <v>43740</v>
      </c>
      <c r="P242" s="46">
        <f t="shared" si="16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3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354</v>
      </c>
      <c r="C243" s="73" t="s">
        <v>385</v>
      </c>
      <c r="D243" s="73" t="s">
        <v>350</v>
      </c>
      <c r="E243" s="71">
        <v>443238</v>
      </c>
      <c r="F243" s="74">
        <v>44354</v>
      </c>
      <c r="G243" s="46">
        <f t="shared" si="14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5"/>
        <v>0</v>
      </c>
      <c r="N243" s="71">
        <v>493490</v>
      </c>
      <c r="O243" s="74">
        <v>43623</v>
      </c>
      <c r="P243" s="46">
        <f t="shared" si="16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3"/>
        <v>0</v>
      </c>
      <c r="W243" s="77"/>
      <c r="X243" s="77"/>
      <c r="Y243" s="77"/>
      <c r="Z243" s="85" t="s">
        <v>387</v>
      </c>
    </row>
    <row r="244" spans="1:26" x14ac:dyDescent="0.25">
      <c r="A244" s="42">
        <v>181</v>
      </c>
      <c r="B244" s="43" t="s">
        <v>124</v>
      </c>
      <c r="C244" s="42"/>
      <c r="D244" s="42"/>
      <c r="E244" s="44">
        <v>251030</v>
      </c>
      <c r="F244" s="45">
        <v>43604</v>
      </c>
      <c r="G244" s="46">
        <f t="shared" si="14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5"/>
        <v>12</v>
      </c>
      <c r="N244" s="44">
        <v>493580</v>
      </c>
      <c r="O244" s="45">
        <v>42874</v>
      </c>
      <c r="P244" s="46">
        <f t="shared" si="16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3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139</v>
      </c>
      <c r="C245" s="42"/>
      <c r="D245" s="42"/>
      <c r="E245" s="44">
        <v>13070592</v>
      </c>
      <c r="F245" s="45">
        <v>43599</v>
      </c>
      <c r="G245" s="46">
        <f t="shared" si="14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5"/>
        <v>2</v>
      </c>
      <c r="N245" s="44">
        <v>13027713</v>
      </c>
      <c r="O245" s="45">
        <v>42869</v>
      </c>
      <c r="P245" s="46">
        <f t="shared" si="16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3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421</v>
      </c>
      <c r="C246" s="42"/>
      <c r="D246" s="86" t="s">
        <v>350</v>
      </c>
      <c r="E246" s="44">
        <v>161798</v>
      </c>
      <c r="F246" s="45">
        <v>42750</v>
      </c>
      <c r="G246" s="46">
        <f t="shared" si="14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5"/>
        <v>4</v>
      </c>
      <c r="N246" s="44">
        <v>142144</v>
      </c>
      <c r="O246" s="45">
        <v>42384</v>
      </c>
      <c r="P246" s="46">
        <f t="shared" si="16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3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73</v>
      </c>
      <c r="C247" s="42"/>
      <c r="D247" s="42"/>
      <c r="E247" s="44">
        <v>383891</v>
      </c>
      <c r="F247" s="45">
        <v>43692</v>
      </c>
      <c r="G247" s="46">
        <f t="shared" si="14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5"/>
        <v>18</v>
      </c>
      <c r="N247" s="44">
        <v>387210</v>
      </c>
      <c r="O247" s="45">
        <v>42962</v>
      </c>
      <c r="P247" s="46">
        <f t="shared" si="16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3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28</v>
      </c>
      <c r="C248" s="42"/>
      <c r="D248" s="42"/>
      <c r="E248" s="44">
        <v>370816</v>
      </c>
      <c r="F248" s="45"/>
      <c r="G248" s="46">
        <f t="shared" si="14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5"/>
        <v>12</v>
      </c>
      <c r="N248" s="44">
        <v>486831</v>
      </c>
      <c r="O248" s="44"/>
      <c r="P248" s="46">
        <f t="shared" si="16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3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74</v>
      </c>
      <c r="C249" s="42"/>
      <c r="D249" s="66" t="s">
        <v>346</v>
      </c>
      <c r="E249" s="44">
        <v>235869</v>
      </c>
      <c r="F249" s="45"/>
      <c r="G249" s="46">
        <f t="shared" si="14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5"/>
        <v>3</v>
      </c>
      <c r="N249" s="44">
        <v>369422</v>
      </c>
      <c r="O249" s="44"/>
      <c r="P249" s="46">
        <f t="shared" si="16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3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422</v>
      </c>
      <c r="C250" s="42"/>
      <c r="D250" s="42"/>
      <c r="E250" s="44">
        <v>171718814</v>
      </c>
      <c r="F250" s="45">
        <v>44269</v>
      </c>
      <c r="G250" s="46">
        <f t="shared" si="14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5"/>
        <v>5</v>
      </c>
      <c r="N250" s="44">
        <v>487415</v>
      </c>
      <c r="O250" s="44"/>
      <c r="P250" s="46">
        <f t="shared" si="16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3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181</v>
      </c>
      <c r="C251" s="42"/>
      <c r="D251" s="42"/>
      <c r="E251" s="44">
        <v>4057705</v>
      </c>
      <c r="F251" s="45">
        <v>44104</v>
      </c>
      <c r="G251" s="46">
        <f t="shared" si="14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5"/>
        <v>2</v>
      </c>
      <c r="N251" s="44">
        <v>4081007</v>
      </c>
      <c r="O251" s="45">
        <v>43373</v>
      </c>
      <c r="P251" s="46">
        <f t="shared" si="16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3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31</v>
      </c>
      <c r="C252" s="42"/>
      <c r="D252" s="86" t="s">
        <v>347</v>
      </c>
      <c r="E252" s="44">
        <v>478399</v>
      </c>
      <c r="F252" s="45">
        <v>42910</v>
      </c>
      <c r="G252" s="46">
        <f t="shared" si="14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5"/>
        <v>5</v>
      </c>
      <c r="N252" s="44">
        <v>384077</v>
      </c>
      <c r="O252" s="45">
        <v>42907</v>
      </c>
      <c r="P252" s="46">
        <f t="shared" si="16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3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140</v>
      </c>
      <c r="C253" s="42"/>
      <c r="D253" s="42"/>
      <c r="E253" s="44">
        <v>382711</v>
      </c>
      <c r="F253" s="45"/>
      <c r="G253" s="46">
        <f t="shared" si="14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5"/>
        <v>6</v>
      </c>
      <c r="N253" s="44">
        <v>493473</v>
      </c>
      <c r="O253" s="44"/>
      <c r="P253" s="46">
        <f t="shared" si="16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3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33</v>
      </c>
      <c r="C254" s="42"/>
      <c r="D254" s="79" t="s">
        <v>386</v>
      </c>
      <c r="E254" s="58">
        <v>233254</v>
      </c>
      <c r="F254" s="59">
        <v>43920</v>
      </c>
      <c r="G254" s="46">
        <f t="shared" si="14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5"/>
        <v>5</v>
      </c>
      <c r="N254" s="58">
        <v>480655</v>
      </c>
      <c r="O254" s="59">
        <v>43189</v>
      </c>
      <c r="P254" s="46">
        <f t="shared" si="16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3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182</v>
      </c>
      <c r="C255" s="42"/>
      <c r="D255" s="42"/>
      <c r="E255" s="44"/>
      <c r="F255" s="45"/>
      <c r="G255" s="46">
        <f t="shared" si="14"/>
        <v>0</v>
      </c>
      <c r="H255" s="47"/>
      <c r="I255" s="48"/>
      <c r="J255" s="49"/>
      <c r="K255" s="49"/>
      <c r="L255" s="50"/>
      <c r="M255" s="50">
        <f t="shared" si="15"/>
        <v>0</v>
      </c>
      <c r="N255" s="44"/>
      <c r="O255" s="44"/>
      <c r="P255" s="46">
        <f t="shared" si="16"/>
        <v>0</v>
      </c>
      <c r="Q255" s="49"/>
      <c r="R255" s="49"/>
      <c r="S255" s="49"/>
      <c r="T255" s="49"/>
      <c r="U255" s="50"/>
      <c r="V255" s="50">
        <f t="shared" si="13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125</v>
      </c>
      <c r="C256" s="42"/>
      <c r="D256" s="66" t="s">
        <v>346</v>
      </c>
      <c r="E256" s="44">
        <v>493451</v>
      </c>
      <c r="F256" s="45"/>
      <c r="G256" s="46">
        <f t="shared" si="14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5"/>
        <v>4</v>
      </c>
      <c r="N256" s="44">
        <v>370814</v>
      </c>
      <c r="O256" s="44"/>
      <c r="P256" s="46">
        <f t="shared" si="16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3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183</v>
      </c>
      <c r="C257" s="73" t="s">
        <v>385</v>
      </c>
      <c r="D257" s="73"/>
      <c r="E257" s="71">
        <v>370834</v>
      </c>
      <c r="F257" s="74">
        <v>44271</v>
      </c>
      <c r="G257" s="46">
        <f t="shared" si="14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5"/>
        <v>0</v>
      </c>
      <c r="N257" s="71">
        <v>414344</v>
      </c>
      <c r="O257" s="74">
        <v>43540</v>
      </c>
      <c r="P257" s="46">
        <f t="shared" si="16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3"/>
        <v>0</v>
      </c>
      <c r="W257" s="77"/>
      <c r="X257" s="77"/>
      <c r="Y257" s="77"/>
      <c r="Z257" s="77" t="s">
        <v>404</v>
      </c>
    </row>
    <row r="258" spans="1:26" x14ac:dyDescent="0.25">
      <c r="A258" s="42">
        <v>195</v>
      </c>
      <c r="B258" s="43" t="s">
        <v>355</v>
      </c>
      <c r="C258" s="71"/>
      <c r="D258" s="45"/>
      <c r="E258" s="44">
        <v>537364</v>
      </c>
      <c r="F258" s="45">
        <v>44718</v>
      </c>
      <c r="G258" s="46">
        <f t="shared" si="14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5"/>
        <v>10</v>
      </c>
      <c r="N258" s="44">
        <v>528638</v>
      </c>
      <c r="O258" s="45">
        <v>43988</v>
      </c>
      <c r="P258" s="46">
        <f t="shared" si="16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7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141</v>
      </c>
      <c r="C259" s="42"/>
      <c r="D259" s="42"/>
      <c r="E259" s="44">
        <v>4118241</v>
      </c>
      <c r="F259" s="45">
        <v>43541</v>
      </c>
      <c r="G259" s="46">
        <f t="shared" ref="G259:G322" si="18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9">L259-K259</f>
        <v>10</v>
      </c>
      <c r="N259" s="44">
        <v>4119179</v>
      </c>
      <c r="O259" s="45">
        <v>42811</v>
      </c>
      <c r="P259" s="46">
        <f t="shared" ref="P259:P322" si="20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7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284</v>
      </c>
      <c r="C260" s="106" t="s">
        <v>321</v>
      </c>
      <c r="D260" s="106" t="s">
        <v>423</v>
      </c>
      <c r="E260" s="44">
        <v>44006133</v>
      </c>
      <c r="F260" s="45">
        <v>43118</v>
      </c>
      <c r="G260" s="46">
        <f t="shared" si="18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9"/>
        <v>0</v>
      </c>
      <c r="N260" s="44">
        <v>43953370</v>
      </c>
      <c r="O260" s="45">
        <v>42387</v>
      </c>
      <c r="P260" s="46">
        <f t="shared" si="20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7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254</v>
      </c>
      <c r="C261" s="42"/>
      <c r="D261" s="103"/>
      <c r="E261" s="44">
        <v>484015</v>
      </c>
      <c r="F261" s="45">
        <v>43827</v>
      </c>
      <c r="G261" s="46">
        <f t="shared" si="18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9"/>
        <v>20</v>
      </c>
      <c r="N261" s="44">
        <v>482748</v>
      </c>
      <c r="O261" s="45">
        <v>43097</v>
      </c>
      <c r="P261" s="46">
        <f t="shared" si="20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7"/>
        <v>10</v>
      </c>
      <c r="W261" s="49"/>
      <c r="X261" s="49"/>
      <c r="Y261" s="49"/>
      <c r="Z261" s="103" t="s">
        <v>361</v>
      </c>
    </row>
    <row r="262" spans="1:26" x14ac:dyDescent="0.25">
      <c r="A262" s="42">
        <v>199</v>
      </c>
      <c r="B262" s="43" t="s">
        <v>255</v>
      </c>
      <c r="C262" s="42"/>
      <c r="D262" s="42"/>
      <c r="E262" s="44">
        <v>370800</v>
      </c>
      <c r="F262" s="45">
        <v>43654</v>
      </c>
      <c r="G262" s="46">
        <f t="shared" si="18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9"/>
        <v>10</v>
      </c>
      <c r="N262" s="44">
        <v>483003</v>
      </c>
      <c r="O262" s="45">
        <v>42924</v>
      </c>
      <c r="P262" s="46">
        <f t="shared" si="20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7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256</v>
      </c>
      <c r="C263" s="42"/>
      <c r="D263" s="42"/>
      <c r="E263" s="44"/>
      <c r="F263" s="45"/>
      <c r="G263" s="46">
        <f t="shared" si="18"/>
        <v>0</v>
      </c>
      <c r="H263" s="47"/>
      <c r="I263" s="48"/>
      <c r="J263" s="49"/>
      <c r="K263" s="49"/>
      <c r="L263" s="50"/>
      <c r="M263" s="50">
        <f t="shared" si="19"/>
        <v>0</v>
      </c>
      <c r="N263" s="44"/>
      <c r="O263" s="44"/>
      <c r="P263" s="46">
        <f t="shared" si="20"/>
        <v>0</v>
      </c>
      <c r="Q263" s="49"/>
      <c r="R263" s="49"/>
      <c r="S263" s="49"/>
      <c r="T263" s="49"/>
      <c r="U263" s="50"/>
      <c r="V263" s="50">
        <f t="shared" si="17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215</v>
      </c>
      <c r="C264" s="42"/>
      <c r="D264" s="42"/>
      <c r="E264" s="44">
        <v>235834</v>
      </c>
      <c r="F264" s="45"/>
      <c r="G264" s="46">
        <f t="shared" si="18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9"/>
        <v>4</v>
      </c>
      <c r="N264" s="44">
        <v>380409</v>
      </c>
      <c r="O264" s="44"/>
      <c r="P264" s="46">
        <f t="shared" si="20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7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424</v>
      </c>
      <c r="C265" s="42"/>
      <c r="D265" s="42"/>
      <c r="E265" s="44">
        <v>383286</v>
      </c>
      <c r="F265" s="45">
        <v>43730</v>
      </c>
      <c r="G265" s="46">
        <f t="shared" si="18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9"/>
        <v>7</v>
      </c>
      <c r="N265" s="44">
        <v>493444</v>
      </c>
      <c r="O265" s="45">
        <v>43000</v>
      </c>
      <c r="P265" s="46">
        <f t="shared" si="20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7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424</v>
      </c>
      <c r="C266" s="42"/>
      <c r="D266" s="42"/>
      <c r="E266" s="44">
        <v>383289</v>
      </c>
      <c r="F266" s="45">
        <v>43730</v>
      </c>
      <c r="G266" s="46">
        <f t="shared" si="18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9"/>
        <v>0</v>
      </c>
      <c r="N266" s="44">
        <v>209468</v>
      </c>
      <c r="O266" s="45">
        <v>43000</v>
      </c>
      <c r="P266" s="46">
        <f t="shared" si="20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7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425</v>
      </c>
      <c r="C267" s="42"/>
      <c r="D267" s="42"/>
      <c r="E267" s="44">
        <v>235836</v>
      </c>
      <c r="F267" s="45"/>
      <c r="G267" s="46">
        <f t="shared" si="18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9"/>
        <v>3</v>
      </c>
      <c r="N267" s="44">
        <v>369361</v>
      </c>
      <c r="O267" s="44"/>
      <c r="P267" s="46">
        <f t="shared" si="20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7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257</v>
      </c>
      <c r="C268" s="42"/>
      <c r="D268" s="42"/>
      <c r="E268" s="44">
        <v>383280</v>
      </c>
      <c r="F268" s="45">
        <v>43885</v>
      </c>
      <c r="G268" s="46">
        <f t="shared" si="18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9"/>
        <v>7</v>
      </c>
      <c r="N268" s="44">
        <v>493501</v>
      </c>
      <c r="O268" s="45">
        <v>43155</v>
      </c>
      <c r="P268" s="46">
        <f t="shared" si="20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7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258</v>
      </c>
      <c r="C269" s="106" t="s">
        <v>321</v>
      </c>
      <c r="D269" s="106" t="s">
        <v>426</v>
      </c>
      <c r="E269" s="44">
        <v>111005059</v>
      </c>
      <c r="F269" s="45">
        <v>42923</v>
      </c>
      <c r="G269" s="46">
        <f t="shared" si="18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9"/>
        <v>0</v>
      </c>
      <c r="N269" s="44">
        <v>10259716</v>
      </c>
      <c r="O269" s="45">
        <v>42384</v>
      </c>
      <c r="P269" s="46">
        <f t="shared" si="20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7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258</v>
      </c>
      <c r="C270" s="106" t="s">
        <v>321</v>
      </c>
      <c r="D270" s="106" t="s">
        <v>426</v>
      </c>
      <c r="E270" s="44">
        <v>10606055</v>
      </c>
      <c r="F270" s="45">
        <v>42923</v>
      </c>
      <c r="G270" s="46">
        <f t="shared" si="18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9"/>
        <v>0</v>
      </c>
      <c r="N270" s="44">
        <v>11563689</v>
      </c>
      <c r="O270" s="45">
        <v>42384</v>
      </c>
      <c r="P270" s="46">
        <f t="shared" si="20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7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129</v>
      </c>
      <c r="C271" s="42"/>
      <c r="D271" s="42"/>
      <c r="E271" s="44">
        <v>251148</v>
      </c>
      <c r="F271" s="45">
        <v>43618</v>
      </c>
      <c r="G271" s="46">
        <f t="shared" si="18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9"/>
        <v>10</v>
      </c>
      <c r="N271" s="44">
        <v>369357</v>
      </c>
      <c r="O271" s="45">
        <v>42888</v>
      </c>
      <c r="P271" s="46">
        <f t="shared" si="20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7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129</v>
      </c>
      <c r="C272" s="42"/>
      <c r="D272" s="42"/>
      <c r="E272" s="44">
        <v>251040</v>
      </c>
      <c r="F272" s="45" t="s">
        <v>308</v>
      </c>
      <c r="G272" s="46">
        <f t="shared" si="18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9"/>
        <v>0</v>
      </c>
      <c r="N272" s="44">
        <v>202871</v>
      </c>
      <c r="O272" s="45" t="s">
        <v>308</v>
      </c>
      <c r="P272" s="46">
        <f t="shared" si="20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7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427</v>
      </c>
      <c r="C273" s="42"/>
      <c r="D273" s="66" t="s">
        <v>346</v>
      </c>
      <c r="E273" s="44">
        <v>466416</v>
      </c>
      <c r="F273" s="45">
        <v>43683</v>
      </c>
      <c r="G273" s="46">
        <f t="shared" si="18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9"/>
        <v>2</v>
      </c>
      <c r="N273" s="44">
        <v>463910</v>
      </c>
      <c r="O273" s="45">
        <v>42953</v>
      </c>
      <c r="P273" s="46">
        <f t="shared" si="20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7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54</v>
      </c>
      <c r="C274" s="42"/>
      <c r="D274" s="42"/>
      <c r="E274" s="58">
        <v>382715</v>
      </c>
      <c r="F274" s="59">
        <v>43539</v>
      </c>
      <c r="G274" s="46">
        <f t="shared" si="18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9"/>
        <v>1</v>
      </c>
      <c r="N274" s="58">
        <v>384187</v>
      </c>
      <c r="O274" s="59">
        <v>44371</v>
      </c>
      <c r="P274" s="46">
        <f t="shared" si="20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7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184</v>
      </c>
      <c r="C275" s="42"/>
      <c r="D275" s="42"/>
      <c r="E275" s="44">
        <v>363719</v>
      </c>
      <c r="F275" s="45">
        <v>43913</v>
      </c>
      <c r="G275" s="46">
        <f t="shared" si="18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9"/>
        <v>8</v>
      </c>
      <c r="N275" s="44">
        <v>786750</v>
      </c>
      <c r="O275" s="45">
        <v>43182</v>
      </c>
      <c r="P275" s="46">
        <f t="shared" si="20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7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184</v>
      </c>
      <c r="C276" s="42"/>
      <c r="D276" s="42"/>
      <c r="E276" s="44">
        <v>733583</v>
      </c>
      <c r="F276" s="45">
        <v>43913</v>
      </c>
      <c r="G276" s="46">
        <f t="shared" si="18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9"/>
        <v>14</v>
      </c>
      <c r="N276" s="44">
        <v>801429</v>
      </c>
      <c r="O276" s="45">
        <v>43182</v>
      </c>
      <c r="P276" s="46">
        <f t="shared" si="20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7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7</v>
      </c>
      <c r="C277" s="42"/>
      <c r="D277" s="42"/>
      <c r="E277" s="44">
        <v>370836</v>
      </c>
      <c r="F277" s="45"/>
      <c r="G277" s="46">
        <f t="shared" si="18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9"/>
        <v>9</v>
      </c>
      <c r="N277" s="44">
        <v>430890</v>
      </c>
      <c r="O277" s="44"/>
      <c r="P277" s="46">
        <f t="shared" si="20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7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7</v>
      </c>
      <c r="C278" s="42"/>
      <c r="D278" s="42"/>
      <c r="E278" s="44">
        <v>430868</v>
      </c>
      <c r="F278" s="45"/>
      <c r="G278" s="46">
        <f t="shared" si="18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9"/>
        <v>1</v>
      </c>
      <c r="N278" s="44">
        <v>370819</v>
      </c>
      <c r="O278" s="44"/>
      <c r="P278" s="46">
        <f t="shared" si="20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7"/>
        <v>0</v>
      </c>
      <c r="W278" s="49"/>
      <c r="X278" s="49"/>
      <c r="Y278" s="49"/>
      <c r="Z278" s="93" t="s">
        <v>428</v>
      </c>
    </row>
    <row r="279" spans="1:26" x14ac:dyDescent="0.25">
      <c r="A279" s="42">
        <v>211</v>
      </c>
      <c r="B279" s="43" t="s">
        <v>142</v>
      </c>
      <c r="C279" s="42"/>
      <c r="D279" s="54" t="s">
        <v>345</v>
      </c>
      <c r="E279" s="44">
        <v>8504956</v>
      </c>
      <c r="F279" s="45"/>
      <c r="G279" s="46">
        <f t="shared" si="18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9"/>
        <v>2</v>
      </c>
      <c r="N279" s="44">
        <v>8554254</v>
      </c>
      <c r="O279" s="44"/>
      <c r="P279" s="46">
        <f t="shared" si="20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7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259</v>
      </c>
      <c r="C280" s="42"/>
      <c r="D280" s="42"/>
      <c r="E280" s="44">
        <v>4610504</v>
      </c>
      <c r="F280" s="45"/>
      <c r="G280" s="46">
        <f t="shared" si="18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9"/>
        <v>5</v>
      </c>
      <c r="N280" s="44">
        <v>4610603</v>
      </c>
      <c r="O280" s="44"/>
      <c r="P280" s="46">
        <f t="shared" si="20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7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235</v>
      </c>
      <c r="C281" s="42"/>
      <c r="D281" s="42"/>
      <c r="E281" s="44">
        <v>478400</v>
      </c>
      <c r="F281" s="45">
        <v>43636</v>
      </c>
      <c r="G281" s="46">
        <f t="shared" si="18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9"/>
        <v>8</v>
      </c>
      <c r="N281" s="44">
        <v>380324</v>
      </c>
      <c r="O281" s="45">
        <v>42906</v>
      </c>
      <c r="P281" s="46">
        <f t="shared" si="20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7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235</v>
      </c>
      <c r="C282" s="42"/>
      <c r="D282" s="42"/>
      <c r="E282" s="44">
        <v>478419</v>
      </c>
      <c r="F282" s="45">
        <v>43636</v>
      </c>
      <c r="G282" s="46">
        <f t="shared" si="18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9"/>
        <v>6</v>
      </c>
      <c r="N282" s="44">
        <v>202857</v>
      </c>
      <c r="O282" s="45">
        <v>42906</v>
      </c>
      <c r="P282" s="46">
        <f t="shared" si="20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7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72</v>
      </c>
      <c r="C283" s="42"/>
      <c r="D283" s="86" t="s">
        <v>350</v>
      </c>
      <c r="E283" s="58">
        <v>235849</v>
      </c>
      <c r="F283" s="59">
        <v>43602</v>
      </c>
      <c r="G283" s="46">
        <f t="shared" si="18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9"/>
        <v>2</v>
      </c>
      <c r="N283" s="58">
        <v>369432</v>
      </c>
      <c r="O283" s="59">
        <v>42872</v>
      </c>
      <c r="P283" s="46">
        <f t="shared" si="20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7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72</v>
      </c>
      <c r="C284" s="42"/>
      <c r="D284" s="54" t="s">
        <v>350</v>
      </c>
      <c r="E284" s="58">
        <v>235837</v>
      </c>
      <c r="F284" s="59">
        <v>43602</v>
      </c>
      <c r="G284" s="46">
        <f t="shared" si="18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9"/>
        <v>4</v>
      </c>
      <c r="N284" s="58">
        <v>369416</v>
      </c>
      <c r="O284" s="59">
        <v>42872</v>
      </c>
      <c r="P284" s="46">
        <f t="shared" si="20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7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55</v>
      </c>
      <c r="C285" s="42"/>
      <c r="D285" s="66" t="s">
        <v>346</v>
      </c>
      <c r="E285" s="44">
        <v>11256185</v>
      </c>
      <c r="F285" s="45"/>
      <c r="G285" s="46">
        <f t="shared" si="18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9"/>
        <v>10</v>
      </c>
      <c r="N285" s="44">
        <v>11318315</v>
      </c>
      <c r="O285" s="44"/>
      <c r="P285" s="46">
        <f t="shared" si="20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7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185</v>
      </c>
      <c r="C286" s="73" t="s">
        <v>385</v>
      </c>
      <c r="D286" s="71"/>
      <c r="E286" s="71">
        <v>478429</v>
      </c>
      <c r="F286" s="74">
        <v>44216</v>
      </c>
      <c r="G286" s="113">
        <f t="shared" si="18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9"/>
        <v>0</v>
      </c>
      <c r="N286" s="71">
        <v>384093</v>
      </c>
      <c r="O286" s="74">
        <v>43485</v>
      </c>
      <c r="P286" s="113">
        <f t="shared" si="20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7"/>
        <v>0</v>
      </c>
      <c r="W286" s="77"/>
      <c r="X286" s="77"/>
      <c r="Y286" s="77"/>
      <c r="Z286" s="77" t="s">
        <v>429</v>
      </c>
    </row>
    <row r="287" spans="1:26" x14ac:dyDescent="0.25">
      <c r="A287" s="42">
        <v>217</v>
      </c>
      <c r="B287" s="43" t="s">
        <v>260</v>
      </c>
      <c r="C287" s="42"/>
      <c r="D287" s="42"/>
      <c r="E287" s="44">
        <v>443174</v>
      </c>
      <c r="F287" s="45">
        <v>44126</v>
      </c>
      <c r="G287" s="46">
        <f t="shared" si="18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9"/>
        <v>2</v>
      </c>
      <c r="N287" s="44">
        <v>436030</v>
      </c>
      <c r="O287" s="45">
        <v>43395</v>
      </c>
      <c r="P287" s="46">
        <f t="shared" si="20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7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260</v>
      </c>
      <c r="C288" s="42"/>
      <c r="D288" s="42"/>
      <c r="E288" s="44">
        <v>443177</v>
      </c>
      <c r="F288" s="45">
        <v>44126</v>
      </c>
      <c r="G288" s="46">
        <f t="shared" si="18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9"/>
        <v>0</v>
      </c>
      <c r="N288" s="44">
        <v>487062</v>
      </c>
      <c r="O288" s="45">
        <v>43395</v>
      </c>
      <c r="P288" s="46">
        <f t="shared" si="20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7"/>
        <v>1</v>
      </c>
      <c r="W288" s="49"/>
      <c r="X288" s="49"/>
      <c r="Y288" s="49"/>
      <c r="Z288" s="49" t="s">
        <v>365</v>
      </c>
    </row>
    <row r="289" spans="1:26" x14ac:dyDescent="0.25">
      <c r="A289" s="42">
        <v>218</v>
      </c>
      <c r="B289" s="43" t="s">
        <v>75</v>
      </c>
      <c r="C289" s="42"/>
      <c r="D289" s="42"/>
      <c r="E289" s="44">
        <v>4191644</v>
      </c>
      <c r="F289" s="45">
        <v>43508</v>
      </c>
      <c r="G289" s="46">
        <f t="shared" si="18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9"/>
        <v>7</v>
      </c>
      <c r="N289" s="44">
        <v>6982034</v>
      </c>
      <c r="O289" s="45">
        <v>42778</v>
      </c>
      <c r="P289" s="46">
        <f t="shared" si="20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7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75</v>
      </c>
      <c r="C290" s="42"/>
      <c r="D290" s="42"/>
      <c r="E290" s="44">
        <v>4191650</v>
      </c>
      <c r="F290" s="45">
        <v>43508</v>
      </c>
      <c r="G290" s="46">
        <f t="shared" si="18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9"/>
        <v>3</v>
      </c>
      <c r="N290" s="44">
        <v>6982027</v>
      </c>
      <c r="O290" s="45">
        <v>42778</v>
      </c>
      <c r="P290" s="46">
        <f t="shared" si="20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7"/>
        <v>0</v>
      </c>
      <c r="W290" s="49"/>
      <c r="X290" s="49"/>
      <c r="Y290" s="49"/>
      <c r="Z290" s="49" t="s">
        <v>430</v>
      </c>
    </row>
    <row r="291" spans="1:26" x14ac:dyDescent="0.25">
      <c r="A291" s="42">
        <v>219</v>
      </c>
      <c r="B291" s="43" t="s">
        <v>261</v>
      </c>
      <c r="C291" s="42"/>
      <c r="D291" s="42"/>
      <c r="E291" s="44">
        <v>10724120</v>
      </c>
      <c r="F291" s="45"/>
      <c r="G291" s="46">
        <f t="shared" si="18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9"/>
        <v>10</v>
      </c>
      <c r="N291" s="44">
        <v>11853872</v>
      </c>
      <c r="O291" s="44"/>
      <c r="P291" s="46">
        <f t="shared" si="20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7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296</v>
      </c>
      <c r="C292" s="42"/>
      <c r="D292" s="54" t="s">
        <v>345</v>
      </c>
      <c r="E292" s="44">
        <v>730801</v>
      </c>
      <c r="F292" s="45">
        <v>43789</v>
      </c>
      <c r="G292" s="46">
        <f t="shared" si="18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9"/>
        <v>5</v>
      </c>
      <c r="N292" s="44">
        <v>466593</v>
      </c>
      <c r="O292" s="45">
        <v>43059</v>
      </c>
      <c r="P292" s="46">
        <f t="shared" si="20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7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187</v>
      </c>
      <c r="C293" s="42"/>
      <c r="D293" s="42"/>
      <c r="E293" s="44">
        <v>162244</v>
      </c>
      <c r="F293" s="45">
        <v>43621</v>
      </c>
      <c r="G293" s="46">
        <f t="shared" si="18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9"/>
        <v>2</v>
      </c>
      <c r="N293" s="44">
        <v>190095</v>
      </c>
      <c r="O293" s="45">
        <v>42891</v>
      </c>
      <c r="P293" s="46">
        <f t="shared" si="20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7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187</v>
      </c>
      <c r="C294" s="42"/>
      <c r="D294" s="42"/>
      <c r="E294" s="44">
        <v>157037</v>
      </c>
      <c r="F294" s="45">
        <v>43621</v>
      </c>
      <c r="G294" s="46">
        <f t="shared" si="18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9"/>
        <v>4</v>
      </c>
      <c r="N294" s="44">
        <v>128877</v>
      </c>
      <c r="O294" s="45">
        <v>42891</v>
      </c>
      <c r="P294" s="46">
        <f t="shared" si="20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7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186</v>
      </c>
      <c r="C295" s="42"/>
      <c r="D295" s="42"/>
      <c r="E295" s="44">
        <v>382712</v>
      </c>
      <c r="F295" s="45">
        <v>43080</v>
      </c>
      <c r="G295" s="46">
        <f t="shared" si="18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9"/>
        <v>2</v>
      </c>
      <c r="N295" s="44">
        <v>260178</v>
      </c>
      <c r="O295" s="45">
        <v>42384</v>
      </c>
      <c r="P295" s="46">
        <f t="shared" si="20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7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186</v>
      </c>
      <c r="C296" s="42"/>
      <c r="D296" s="42"/>
      <c r="E296" s="44">
        <v>4117568</v>
      </c>
      <c r="F296" s="45">
        <v>43080</v>
      </c>
      <c r="G296" s="46">
        <f t="shared" si="18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9"/>
        <v>1</v>
      </c>
      <c r="N296" s="44">
        <v>4118245</v>
      </c>
      <c r="O296" s="45">
        <v>42384</v>
      </c>
      <c r="P296" s="46">
        <f t="shared" si="20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7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431</v>
      </c>
      <c r="C297" s="42"/>
      <c r="D297" s="54" t="s">
        <v>345</v>
      </c>
      <c r="E297" s="44">
        <v>479613</v>
      </c>
      <c r="F297" s="45">
        <v>43752</v>
      </c>
      <c r="G297" s="46">
        <f t="shared" si="18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9"/>
        <v>3</v>
      </c>
      <c r="N297" s="44">
        <v>493492</v>
      </c>
      <c r="O297" s="45">
        <v>43022</v>
      </c>
      <c r="P297" s="46">
        <f t="shared" si="20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7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188</v>
      </c>
      <c r="C298" s="42"/>
      <c r="D298" s="79" t="s">
        <v>351</v>
      </c>
      <c r="E298" s="44">
        <v>210091</v>
      </c>
      <c r="F298" s="45">
        <v>43850</v>
      </c>
      <c r="G298" s="46">
        <f t="shared" si="18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9"/>
        <v>2</v>
      </c>
      <c r="N298" s="44">
        <v>150574</v>
      </c>
      <c r="O298" s="45">
        <v>43120</v>
      </c>
      <c r="P298" s="46">
        <f t="shared" si="20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7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52</v>
      </c>
      <c r="C299" s="42"/>
      <c r="D299" s="86" t="s">
        <v>347</v>
      </c>
      <c r="E299" s="44">
        <v>1199101</v>
      </c>
      <c r="F299" s="45"/>
      <c r="G299" s="46">
        <f t="shared" si="18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9"/>
        <v>5</v>
      </c>
      <c r="N299" s="44">
        <v>1198401</v>
      </c>
      <c r="O299" s="44"/>
      <c r="P299" s="46">
        <f t="shared" si="20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7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52</v>
      </c>
      <c r="C300" s="42"/>
      <c r="D300" s="86" t="s">
        <v>347</v>
      </c>
      <c r="E300" s="44">
        <v>1198807</v>
      </c>
      <c r="F300" s="45"/>
      <c r="G300" s="46">
        <f t="shared" si="18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9"/>
        <v>1</v>
      </c>
      <c r="N300" s="44">
        <v>1198609</v>
      </c>
      <c r="O300" s="44"/>
      <c r="P300" s="46">
        <f t="shared" si="20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7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262</v>
      </c>
      <c r="C301" s="42"/>
      <c r="D301" s="42"/>
      <c r="E301" s="44">
        <v>235858</v>
      </c>
      <c r="F301" s="45">
        <v>43148</v>
      </c>
      <c r="G301" s="46">
        <f t="shared" si="18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9"/>
        <v>11</v>
      </c>
      <c r="N301" s="44">
        <v>369428</v>
      </c>
      <c r="O301" s="45">
        <v>42417</v>
      </c>
      <c r="P301" s="46">
        <f t="shared" si="20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7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262</v>
      </c>
      <c r="C302" s="42"/>
      <c r="D302" s="42"/>
      <c r="E302" s="44">
        <v>235838</v>
      </c>
      <c r="F302" s="45">
        <v>43148</v>
      </c>
      <c r="G302" s="46">
        <f t="shared" si="18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9"/>
        <v>1</v>
      </c>
      <c r="N302" s="44">
        <v>369435</v>
      </c>
      <c r="O302" s="45">
        <v>42417</v>
      </c>
      <c r="P302" s="46">
        <f t="shared" si="20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7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143</v>
      </c>
      <c r="C303" s="42"/>
      <c r="D303" s="79" t="s">
        <v>347</v>
      </c>
      <c r="E303" s="44">
        <v>370802</v>
      </c>
      <c r="F303" s="45">
        <v>43859</v>
      </c>
      <c r="G303" s="46">
        <f t="shared" si="18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9"/>
        <v>3</v>
      </c>
      <c r="N303" s="44">
        <v>435673</v>
      </c>
      <c r="O303" s="45">
        <v>43129</v>
      </c>
      <c r="P303" s="46">
        <f t="shared" si="20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7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189</v>
      </c>
      <c r="C304" s="42"/>
      <c r="D304" s="42"/>
      <c r="E304" s="44"/>
      <c r="F304" s="45"/>
      <c r="G304" s="46">
        <f t="shared" si="18"/>
        <v>0</v>
      </c>
      <c r="H304" s="47"/>
      <c r="I304" s="48"/>
      <c r="J304" s="49"/>
      <c r="K304" s="49"/>
      <c r="L304" s="50"/>
      <c r="M304" s="50">
        <f t="shared" si="19"/>
        <v>0</v>
      </c>
      <c r="N304" s="44"/>
      <c r="O304" s="44"/>
      <c r="P304" s="46">
        <f t="shared" si="20"/>
        <v>0</v>
      </c>
      <c r="Q304" s="49"/>
      <c r="R304" s="49"/>
      <c r="S304" s="49"/>
      <c r="T304" s="49"/>
      <c r="U304" s="50"/>
      <c r="V304" s="50">
        <f t="shared" si="17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130</v>
      </c>
      <c r="C305" s="42"/>
      <c r="D305" s="54" t="s">
        <v>345</v>
      </c>
      <c r="E305" s="44">
        <v>479552</v>
      </c>
      <c r="F305" s="45"/>
      <c r="G305" s="46">
        <f t="shared" si="18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9"/>
        <v>4</v>
      </c>
      <c r="N305" s="44">
        <v>436044</v>
      </c>
      <c r="O305" s="44"/>
      <c r="P305" s="46">
        <f t="shared" si="20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7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130</v>
      </c>
      <c r="C306" s="42"/>
      <c r="D306" s="54" t="s">
        <v>345</v>
      </c>
      <c r="E306" s="44">
        <v>251138</v>
      </c>
      <c r="F306" s="45"/>
      <c r="G306" s="46">
        <f t="shared" si="18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9"/>
        <v>1</v>
      </c>
      <c r="N306" s="44">
        <v>486819</v>
      </c>
      <c r="O306" s="44"/>
      <c r="P306" s="46">
        <f t="shared" si="20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7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59</v>
      </c>
      <c r="C307" s="42"/>
      <c r="D307" s="86" t="s">
        <v>348</v>
      </c>
      <c r="E307" s="44">
        <v>250976</v>
      </c>
      <c r="F307" s="45"/>
      <c r="G307" s="46">
        <f t="shared" si="18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9"/>
        <v>1</v>
      </c>
      <c r="N307" s="44">
        <v>493154</v>
      </c>
      <c r="O307" s="44"/>
      <c r="P307" s="46">
        <f t="shared" si="20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7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59</v>
      </c>
      <c r="C308" s="42"/>
      <c r="D308" s="54" t="s">
        <v>348</v>
      </c>
      <c r="E308" s="44">
        <v>251035</v>
      </c>
      <c r="F308" s="45"/>
      <c r="G308" s="46">
        <f t="shared" si="18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9"/>
        <v>3</v>
      </c>
      <c r="N308" s="44">
        <v>486811</v>
      </c>
      <c r="O308" s="44"/>
      <c r="P308" s="46">
        <f t="shared" si="20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7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190</v>
      </c>
      <c r="C309" s="42"/>
      <c r="D309" s="42"/>
      <c r="E309" s="44">
        <v>370809</v>
      </c>
      <c r="F309" s="45">
        <v>44134</v>
      </c>
      <c r="G309" s="46">
        <f t="shared" si="18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9"/>
        <v>6</v>
      </c>
      <c r="N309" s="44">
        <v>493465</v>
      </c>
      <c r="O309" s="45">
        <v>43403</v>
      </c>
      <c r="P309" s="46">
        <f t="shared" si="20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7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191</v>
      </c>
      <c r="C310" s="42"/>
      <c r="D310" s="42"/>
      <c r="E310" s="44">
        <v>370820</v>
      </c>
      <c r="F310" s="45">
        <v>44134</v>
      </c>
      <c r="G310" s="46">
        <f t="shared" si="18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9"/>
        <v>2</v>
      </c>
      <c r="N310" s="44">
        <v>436039</v>
      </c>
      <c r="O310" s="45">
        <v>43403</v>
      </c>
      <c r="P310" s="46">
        <f t="shared" si="20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7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192</v>
      </c>
      <c r="C311" s="42"/>
      <c r="D311" s="42"/>
      <c r="E311" s="44">
        <v>478418</v>
      </c>
      <c r="F311" s="45">
        <v>44134</v>
      </c>
      <c r="G311" s="46">
        <f t="shared" si="18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9"/>
        <v>4</v>
      </c>
      <c r="N311" s="44">
        <v>384204</v>
      </c>
      <c r="O311" s="45">
        <v>43403</v>
      </c>
      <c r="P311" s="46">
        <f t="shared" si="20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7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192</v>
      </c>
      <c r="C312" s="42"/>
      <c r="D312" s="42"/>
      <c r="E312" s="44">
        <v>478428</v>
      </c>
      <c r="F312" s="45">
        <v>44134</v>
      </c>
      <c r="G312" s="46">
        <f t="shared" si="18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9"/>
        <v>2</v>
      </c>
      <c r="N312" s="44">
        <v>384086</v>
      </c>
      <c r="O312" s="45">
        <v>43403</v>
      </c>
      <c r="P312" s="46">
        <f t="shared" si="20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7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193</v>
      </c>
      <c r="C313" s="73" t="s">
        <v>385</v>
      </c>
      <c r="D313" s="73" t="s">
        <v>350</v>
      </c>
      <c r="E313" s="71">
        <v>1424106</v>
      </c>
      <c r="F313" s="74">
        <v>43534</v>
      </c>
      <c r="G313" s="46">
        <f t="shared" si="18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9"/>
        <v>0</v>
      </c>
      <c r="N313" s="71">
        <v>1424908</v>
      </c>
      <c r="O313" s="74">
        <v>42804</v>
      </c>
      <c r="P313" s="46">
        <f t="shared" si="20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7"/>
        <v>0</v>
      </c>
      <c r="W313" s="77"/>
      <c r="X313" s="77"/>
      <c r="Y313" s="77"/>
      <c r="Z313" s="77" t="s">
        <v>432</v>
      </c>
    </row>
    <row r="314" spans="1:26" x14ac:dyDescent="0.25">
      <c r="A314" s="42">
        <v>234</v>
      </c>
      <c r="B314" s="52" t="s">
        <v>193</v>
      </c>
      <c r="C314" s="73" t="s">
        <v>385</v>
      </c>
      <c r="D314" s="73"/>
      <c r="E314" s="71">
        <v>1424205</v>
      </c>
      <c r="F314" s="74">
        <v>43534</v>
      </c>
      <c r="G314" s="46">
        <f t="shared" si="18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9"/>
        <v>0</v>
      </c>
      <c r="N314" s="71">
        <v>1424809</v>
      </c>
      <c r="O314" s="74">
        <v>42804</v>
      </c>
      <c r="P314" s="46">
        <f t="shared" si="20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7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320</v>
      </c>
      <c r="C315" s="73" t="s">
        <v>385</v>
      </c>
      <c r="D315" s="73"/>
      <c r="E315" s="71">
        <v>443259</v>
      </c>
      <c r="F315" s="74">
        <v>43564</v>
      </c>
      <c r="G315" s="46">
        <f t="shared" si="18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9"/>
        <v>0</v>
      </c>
      <c r="N315" s="71">
        <v>487080</v>
      </c>
      <c r="O315" s="74">
        <v>42834</v>
      </c>
      <c r="P315" s="46">
        <f t="shared" si="20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7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307</v>
      </c>
      <c r="C316" s="42"/>
      <c r="D316" s="79" t="s">
        <v>346</v>
      </c>
      <c r="E316" s="44">
        <v>382709</v>
      </c>
      <c r="F316" s="45">
        <v>43877</v>
      </c>
      <c r="G316" s="46">
        <f t="shared" si="18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9"/>
        <v>14</v>
      </c>
      <c r="N316" s="44">
        <v>493481</v>
      </c>
      <c r="O316" s="45">
        <v>43147</v>
      </c>
      <c r="P316" s="46">
        <f t="shared" si="20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7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333</v>
      </c>
      <c r="C317" s="42"/>
      <c r="D317" s="42"/>
      <c r="E317" s="44">
        <v>41794804</v>
      </c>
      <c r="F317" s="45">
        <v>43879</v>
      </c>
      <c r="G317" s="46">
        <f t="shared" si="18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9"/>
        <v>2</v>
      </c>
      <c r="N317" s="44">
        <v>36997807</v>
      </c>
      <c r="O317" s="45">
        <v>43149</v>
      </c>
      <c r="P317" s="46">
        <f t="shared" si="20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7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333</v>
      </c>
      <c r="C318" s="42"/>
      <c r="D318" s="42"/>
      <c r="E318" s="44">
        <v>43731127</v>
      </c>
      <c r="F318" s="45">
        <v>43879</v>
      </c>
      <c r="G318" s="46">
        <f t="shared" si="18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9"/>
        <v>2</v>
      </c>
      <c r="N318" s="44">
        <v>43671801</v>
      </c>
      <c r="O318" s="45">
        <v>43149</v>
      </c>
      <c r="P318" s="46">
        <f t="shared" si="20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7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433</v>
      </c>
      <c r="C319" s="42"/>
      <c r="D319" s="42"/>
      <c r="E319" s="44">
        <v>10519205</v>
      </c>
      <c r="F319" s="45"/>
      <c r="G319" s="46">
        <f t="shared" si="18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9"/>
        <v>0</v>
      </c>
      <c r="N319" s="44">
        <v>10553140</v>
      </c>
      <c r="O319" s="44"/>
      <c r="P319" s="46">
        <f t="shared" si="20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7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433</v>
      </c>
      <c r="C320" s="42"/>
      <c r="D320" s="42"/>
      <c r="E320" s="44">
        <v>11696391</v>
      </c>
      <c r="F320" s="45"/>
      <c r="G320" s="46">
        <f t="shared" si="18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9"/>
        <v>0</v>
      </c>
      <c r="N320" s="44">
        <v>11716887</v>
      </c>
      <c r="O320" s="44"/>
      <c r="P320" s="46">
        <f t="shared" si="20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7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194</v>
      </c>
      <c r="C321" s="42"/>
      <c r="D321" s="42"/>
      <c r="E321" s="44">
        <v>479696</v>
      </c>
      <c r="F321" s="45">
        <v>44487</v>
      </c>
      <c r="G321" s="46">
        <f t="shared" si="18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9"/>
        <v>6</v>
      </c>
      <c r="N321" s="44">
        <v>436035</v>
      </c>
      <c r="O321" s="45" t="s">
        <v>324</v>
      </c>
      <c r="P321" s="46">
        <f t="shared" si="20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7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434</v>
      </c>
      <c r="C322" s="42"/>
      <c r="D322" s="42"/>
      <c r="E322" s="44">
        <v>1707209</v>
      </c>
      <c r="F322" s="45"/>
      <c r="G322" s="46">
        <f t="shared" si="18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9"/>
        <v>7</v>
      </c>
      <c r="N322" s="44">
        <v>1707001</v>
      </c>
      <c r="O322" s="44"/>
      <c r="P322" s="46">
        <f t="shared" si="20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1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286</v>
      </c>
      <c r="C323" s="42"/>
      <c r="D323" s="42"/>
      <c r="E323" s="44">
        <v>263305</v>
      </c>
      <c r="F323" s="45">
        <v>43510</v>
      </c>
      <c r="G323" s="46">
        <f t="shared" ref="G323:G386" si="22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3">L323-K323</f>
        <v>9</v>
      </c>
      <c r="N323" s="44">
        <v>786959</v>
      </c>
      <c r="O323" s="45">
        <v>43248</v>
      </c>
      <c r="P323" s="46">
        <f t="shared" ref="P323:P386" si="24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1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286</v>
      </c>
      <c r="C324" s="42"/>
      <c r="D324" s="42"/>
      <c r="E324" s="44">
        <v>263327</v>
      </c>
      <c r="F324" s="45">
        <v>43510</v>
      </c>
      <c r="G324" s="46">
        <f t="shared" si="22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3"/>
        <v>5</v>
      </c>
      <c r="N324" s="44">
        <v>487119</v>
      </c>
      <c r="O324" s="45">
        <v>42780</v>
      </c>
      <c r="P324" s="46">
        <f t="shared" si="24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1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76</v>
      </c>
      <c r="C325" s="42"/>
      <c r="D325" s="42"/>
      <c r="E325" s="44">
        <v>1191477</v>
      </c>
      <c r="F325" s="45"/>
      <c r="G325" s="46">
        <f t="shared" si="22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3"/>
        <v>0</v>
      </c>
      <c r="N325" s="44">
        <v>1197303</v>
      </c>
      <c r="O325" s="44"/>
      <c r="P325" s="46">
        <f t="shared" si="24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1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76</v>
      </c>
      <c r="C326" s="42"/>
      <c r="D326" s="42"/>
      <c r="E326" s="44">
        <v>1191682</v>
      </c>
      <c r="F326" s="45"/>
      <c r="G326" s="46">
        <f t="shared" si="22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3"/>
        <v>0</v>
      </c>
      <c r="N326" s="44">
        <v>1196894</v>
      </c>
      <c r="O326" s="44"/>
      <c r="P326" s="46">
        <f t="shared" si="24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1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195</v>
      </c>
      <c r="C327" s="42"/>
      <c r="D327" s="66" t="s">
        <v>346</v>
      </c>
      <c r="E327" s="44">
        <v>11038365</v>
      </c>
      <c r="F327" s="45"/>
      <c r="G327" s="46">
        <f t="shared" si="22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3"/>
        <v>2</v>
      </c>
      <c r="N327" s="44">
        <v>11046572</v>
      </c>
      <c r="O327" s="44"/>
      <c r="P327" s="46">
        <f t="shared" si="24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1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283</v>
      </c>
      <c r="C328" s="42"/>
      <c r="D328" s="42"/>
      <c r="E328" s="44">
        <v>443181</v>
      </c>
      <c r="F328" s="45">
        <v>43564</v>
      </c>
      <c r="G328" s="46">
        <f t="shared" si="22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3"/>
        <v>4</v>
      </c>
      <c r="N328" s="44">
        <v>493491</v>
      </c>
      <c r="O328" s="45">
        <v>42834</v>
      </c>
      <c r="P328" s="46">
        <f t="shared" si="24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1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327</v>
      </c>
      <c r="C329" s="42"/>
      <c r="D329" s="42"/>
      <c r="E329" s="44">
        <v>251041</v>
      </c>
      <c r="F329" s="45">
        <v>43782</v>
      </c>
      <c r="G329" s="46">
        <f t="shared" si="22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3"/>
        <v>1</v>
      </c>
      <c r="N329" s="44">
        <v>493583</v>
      </c>
      <c r="O329" s="45">
        <v>43052</v>
      </c>
      <c r="P329" s="46">
        <f t="shared" si="24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1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327</v>
      </c>
      <c r="C330" s="42"/>
      <c r="D330" s="42"/>
      <c r="E330" s="44">
        <v>250962</v>
      </c>
      <c r="F330" s="45">
        <v>43782</v>
      </c>
      <c r="G330" s="46">
        <f t="shared" si="22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3"/>
        <v>7</v>
      </c>
      <c r="N330" s="44">
        <v>493569</v>
      </c>
      <c r="O330" s="45">
        <v>43052</v>
      </c>
      <c r="P330" s="46">
        <f t="shared" si="24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1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263</v>
      </c>
      <c r="C331" s="42"/>
      <c r="D331" s="54" t="s">
        <v>345</v>
      </c>
      <c r="E331" s="44">
        <v>391655</v>
      </c>
      <c r="F331" s="45">
        <v>43080</v>
      </c>
      <c r="G331" s="46">
        <f t="shared" si="22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3"/>
        <v>0</v>
      </c>
      <c r="N331" s="44">
        <v>493494</v>
      </c>
      <c r="O331" s="45">
        <v>42384</v>
      </c>
      <c r="P331" s="46">
        <f t="shared" si="24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1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263</v>
      </c>
      <c r="C332" s="42"/>
      <c r="D332" s="54" t="s">
        <v>345</v>
      </c>
      <c r="E332" s="44">
        <v>382719</v>
      </c>
      <c r="F332" s="45">
        <v>43080</v>
      </c>
      <c r="G332" s="46">
        <f t="shared" si="22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3"/>
        <v>2</v>
      </c>
      <c r="N332" s="44">
        <v>487077</v>
      </c>
      <c r="O332" s="45">
        <v>42384</v>
      </c>
      <c r="P332" s="46">
        <f t="shared" si="24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1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144</v>
      </c>
      <c r="C333" s="42"/>
      <c r="D333" s="54" t="s">
        <v>346</v>
      </c>
      <c r="E333" s="44">
        <v>391650</v>
      </c>
      <c r="F333" s="45">
        <v>43591</v>
      </c>
      <c r="G333" s="46">
        <f t="shared" si="22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3"/>
        <v>7</v>
      </c>
      <c r="N333" s="44">
        <v>7765588</v>
      </c>
      <c r="O333" s="45">
        <v>42861</v>
      </c>
      <c r="P333" s="46">
        <f t="shared" si="24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1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302</v>
      </c>
      <c r="C334" s="42"/>
      <c r="D334" s="86" t="s">
        <v>386</v>
      </c>
      <c r="E334" s="44">
        <v>263325</v>
      </c>
      <c r="F334" s="45">
        <v>43850</v>
      </c>
      <c r="G334" s="46">
        <f t="shared" si="22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3"/>
        <v>4</v>
      </c>
      <c r="N334" s="44">
        <v>493446</v>
      </c>
      <c r="O334" s="45">
        <v>43120</v>
      </c>
      <c r="P334" s="46">
        <f t="shared" si="24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1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435</v>
      </c>
      <c r="C335" s="44"/>
      <c r="D335" s="44"/>
      <c r="E335" s="44">
        <v>12643814</v>
      </c>
      <c r="F335" s="45"/>
      <c r="G335" s="46">
        <f t="shared" si="22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3"/>
        <v>10</v>
      </c>
      <c r="N335" s="44">
        <v>12231282</v>
      </c>
      <c r="O335" s="44"/>
      <c r="P335" s="46">
        <f t="shared" si="24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1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435</v>
      </c>
      <c r="C336" s="44"/>
      <c r="D336" s="44"/>
      <c r="E336" s="44">
        <v>2806210</v>
      </c>
      <c r="F336" s="45"/>
      <c r="G336" s="46">
        <f t="shared" si="22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3"/>
        <v>8</v>
      </c>
      <c r="N336" s="44">
        <v>44766246</v>
      </c>
      <c r="O336" s="44"/>
      <c r="P336" s="46">
        <f t="shared" si="24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1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322</v>
      </c>
      <c r="C337" s="106" t="s">
        <v>321</v>
      </c>
      <c r="D337" s="115" t="s">
        <v>436</v>
      </c>
      <c r="E337" s="44">
        <v>263322</v>
      </c>
      <c r="F337" s="116">
        <v>44768</v>
      </c>
      <c r="G337" s="46">
        <f t="shared" si="22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3"/>
        <v>0</v>
      </c>
      <c r="N337" s="44">
        <v>487104</v>
      </c>
      <c r="O337" s="116">
        <v>44038</v>
      </c>
      <c r="P337" s="46">
        <f t="shared" si="24"/>
        <v>40</v>
      </c>
      <c r="Q337" s="49"/>
      <c r="R337" s="49"/>
      <c r="S337" s="49"/>
      <c r="T337" s="95">
        <v>32</v>
      </c>
      <c r="U337" s="110">
        <v>32</v>
      </c>
      <c r="V337" s="50">
        <f t="shared" si="21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6</v>
      </c>
      <c r="C338" s="42"/>
      <c r="D338" s="42"/>
      <c r="E338" s="44">
        <v>13153169</v>
      </c>
      <c r="F338" s="116"/>
      <c r="G338" s="46">
        <f t="shared" si="22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3"/>
        <v>7</v>
      </c>
      <c r="N338" s="44">
        <v>12546608</v>
      </c>
      <c r="O338" s="44"/>
      <c r="P338" s="46">
        <f t="shared" si="24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1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225</v>
      </c>
      <c r="C339" s="42"/>
      <c r="D339" s="86" t="s">
        <v>348</v>
      </c>
      <c r="E339" s="44">
        <v>478438</v>
      </c>
      <c r="F339" s="116"/>
      <c r="G339" s="46">
        <f t="shared" si="22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3"/>
        <v>4</v>
      </c>
      <c r="N339" s="44">
        <v>380320</v>
      </c>
      <c r="O339" s="44"/>
      <c r="P339" s="46">
        <f t="shared" si="24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1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437</v>
      </c>
      <c r="C340" s="42"/>
      <c r="D340" s="42"/>
      <c r="E340" s="44">
        <v>479306</v>
      </c>
      <c r="F340" s="116"/>
      <c r="G340" s="46">
        <f t="shared" si="22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3"/>
        <v>8</v>
      </c>
      <c r="N340" s="44">
        <v>384091</v>
      </c>
      <c r="O340" s="44"/>
      <c r="P340" s="46">
        <f t="shared" si="24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1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437</v>
      </c>
      <c r="C341" s="42"/>
      <c r="D341" s="42"/>
      <c r="E341" s="44">
        <v>479702</v>
      </c>
      <c r="F341" s="116"/>
      <c r="G341" s="46">
        <f t="shared" si="22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3"/>
        <v>9</v>
      </c>
      <c r="N341" s="44">
        <v>384191</v>
      </c>
      <c r="O341" s="44"/>
      <c r="P341" s="46">
        <f t="shared" si="24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1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145</v>
      </c>
      <c r="C342" s="42"/>
      <c r="D342" s="42"/>
      <c r="E342" s="44"/>
      <c r="F342" s="45"/>
      <c r="G342" s="46">
        <f t="shared" si="22"/>
        <v>0</v>
      </c>
      <c r="H342" s="47"/>
      <c r="I342" s="48"/>
      <c r="J342" s="49"/>
      <c r="K342" s="49"/>
      <c r="L342" s="50"/>
      <c r="M342" s="50">
        <f t="shared" si="23"/>
        <v>0</v>
      </c>
      <c r="N342" s="44"/>
      <c r="O342" s="44"/>
      <c r="P342" s="46">
        <f t="shared" si="24"/>
        <v>0</v>
      </c>
      <c r="Q342" s="49"/>
      <c r="R342" s="49"/>
      <c r="S342" s="49"/>
      <c r="T342" s="49"/>
      <c r="U342" s="50"/>
      <c r="V342" s="50">
        <f t="shared" si="21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438</v>
      </c>
      <c r="C343" s="42"/>
      <c r="D343" s="79" t="s">
        <v>348</v>
      </c>
      <c r="E343" s="44">
        <v>11259418</v>
      </c>
      <c r="F343" s="45">
        <v>43192</v>
      </c>
      <c r="G343" s="46">
        <f t="shared" si="22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3"/>
        <v>2</v>
      </c>
      <c r="N343" s="44">
        <v>21190667</v>
      </c>
      <c r="O343" s="45">
        <v>43923</v>
      </c>
      <c r="P343" s="46">
        <f t="shared" si="24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1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338</v>
      </c>
      <c r="C344" s="42"/>
      <c r="D344" s="86" t="s">
        <v>351</v>
      </c>
      <c r="E344" s="44">
        <v>25096</v>
      </c>
      <c r="F344" s="45"/>
      <c r="G344" s="46">
        <f t="shared" si="22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3"/>
        <v>4</v>
      </c>
      <c r="N344" s="44">
        <v>437445</v>
      </c>
      <c r="O344" s="44"/>
      <c r="P344" s="46">
        <f t="shared" si="24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1"/>
        <v>0</v>
      </c>
      <c r="W344" s="49"/>
      <c r="X344" s="49"/>
      <c r="Y344" s="49"/>
      <c r="Z344" s="56" t="s">
        <v>439</v>
      </c>
    </row>
    <row r="345" spans="1:26" x14ac:dyDescent="0.25">
      <c r="A345" s="42">
        <v>257</v>
      </c>
      <c r="B345" s="43" t="s">
        <v>264</v>
      </c>
      <c r="C345" s="42"/>
      <c r="D345" s="42"/>
      <c r="E345" s="44">
        <v>250968</v>
      </c>
      <c r="F345" s="45">
        <v>43859</v>
      </c>
      <c r="G345" s="46">
        <f t="shared" si="22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3"/>
        <v>0</v>
      </c>
      <c r="N345" s="44">
        <v>493581</v>
      </c>
      <c r="O345" s="45">
        <v>43129</v>
      </c>
      <c r="P345" s="46">
        <f t="shared" si="24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1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264</v>
      </c>
      <c r="C346" s="42"/>
      <c r="D346" s="42"/>
      <c r="E346" s="44">
        <v>250973</v>
      </c>
      <c r="F346" s="45">
        <v>43859</v>
      </c>
      <c r="G346" s="46">
        <f t="shared" si="22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3"/>
        <v>1</v>
      </c>
      <c r="N346" s="44">
        <v>202890</v>
      </c>
      <c r="O346" s="45">
        <v>43129</v>
      </c>
      <c r="P346" s="46">
        <f t="shared" si="24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1"/>
        <v>0</v>
      </c>
      <c r="W346" s="49"/>
      <c r="X346" s="49"/>
      <c r="Y346" s="49"/>
      <c r="Z346" s="49" t="s">
        <v>408</v>
      </c>
    </row>
    <row r="347" spans="1:26" x14ac:dyDescent="0.25">
      <c r="A347" s="42">
        <v>258</v>
      </c>
      <c r="B347" s="43" t="s">
        <v>299</v>
      </c>
      <c r="C347" s="42"/>
      <c r="D347" s="42"/>
      <c r="E347" s="44">
        <v>479717</v>
      </c>
      <c r="F347" s="45">
        <v>43797</v>
      </c>
      <c r="G347" s="46">
        <f t="shared" si="22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3"/>
        <v>2</v>
      </c>
      <c r="N347" s="44">
        <v>486810</v>
      </c>
      <c r="O347" s="45">
        <v>43067</v>
      </c>
      <c r="P347" s="46">
        <f t="shared" si="24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1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299</v>
      </c>
      <c r="C348" s="42"/>
      <c r="D348" s="42"/>
      <c r="E348" s="44">
        <v>251156</v>
      </c>
      <c r="F348" s="45">
        <v>43797</v>
      </c>
      <c r="G348" s="46">
        <f t="shared" si="22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3"/>
        <v>2</v>
      </c>
      <c r="N348" s="44">
        <v>493166</v>
      </c>
      <c r="O348" s="45">
        <v>43067</v>
      </c>
      <c r="P348" s="46">
        <f t="shared" si="24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1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23</v>
      </c>
      <c r="C349" s="42"/>
      <c r="D349" s="86" t="s">
        <v>347</v>
      </c>
      <c r="E349" s="44">
        <v>721746</v>
      </c>
      <c r="F349" s="45">
        <v>43064</v>
      </c>
      <c r="G349" s="46">
        <f t="shared" si="22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3"/>
        <v>1</v>
      </c>
      <c r="N349" s="44">
        <v>258635</v>
      </c>
      <c r="O349" s="45">
        <v>43874</v>
      </c>
      <c r="P349" s="46">
        <f t="shared" si="24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1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196</v>
      </c>
      <c r="C350" s="42"/>
      <c r="D350" s="42"/>
      <c r="E350" s="44"/>
      <c r="F350" s="45"/>
      <c r="G350" s="46">
        <f t="shared" si="22"/>
        <v>0</v>
      </c>
      <c r="H350" s="47"/>
      <c r="I350" s="48"/>
      <c r="J350" s="49"/>
      <c r="K350" s="49"/>
      <c r="L350" s="50"/>
      <c r="M350" s="50">
        <f t="shared" si="23"/>
        <v>0</v>
      </c>
      <c r="N350" s="44"/>
      <c r="O350" s="44"/>
      <c r="P350" s="46">
        <f t="shared" si="24"/>
        <v>0</v>
      </c>
      <c r="Q350" s="49"/>
      <c r="R350" s="49"/>
      <c r="S350" s="49"/>
      <c r="T350" s="49"/>
      <c r="U350" s="50"/>
      <c r="V350" s="50">
        <f t="shared" si="21"/>
        <v>0</v>
      </c>
      <c r="W350" s="70">
        <v>2</v>
      </c>
      <c r="X350" s="49"/>
      <c r="Y350" s="70">
        <f t="shared" ref="Y350:Y351" si="25">W350*0.5</f>
        <v>1</v>
      </c>
      <c r="Z350" s="49"/>
    </row>
    <row r="351" spans="1:26" x14ac:dyDescent="0.25">
      <c r="A351" s="42">
        <v>261</v>
      </c>
      <c r="B351" s="43" t="s">
        <v>265</v>
      </c>
      <c r="C351" s="42"/>
      <c r="D351" s="42"/>
      <c r="E351" s="44"/>
      <c r="F351" s="45"/>
      <c r="G351" s="46">
        <f t="shared" si="22"/>
        <v>0</v>
      </c>
      <c r="H351" s="47"/>
      <c r="I351" s="48"/>
      <c r="J351" s="49"/>
      <c r="K351" s="49"/>
      <c r="L351" s="50"/>
      <c r="M351" s="50">
        <f t="shared" si="23"/>
        <v>0</v>
      </c>
      <c r="N351" s="44"/>
      <c r="O351" s="44"/>
      <c r="P351" s="46">
        <f t="shared" si="24"/>
        <v>0</v>
      </c>
      <c r="Q351" s="49"/>
      <c r="R351" s="49"/>
      <c r="S351" s="49"/>
      <c r="T351" s="49"/>
      <c r="U351" s="50"/>
      <c r="V351" s="50">
        <f t="shared" si="21"/>
        <v>0</v>
      </c>
      <c r="W351" s="70">
        <v>2</v>
      </c>
      <c r="X351" s="49"/>
      <c r="Y351" s="70">
        <f t="shared" si="25"/>
        <v>1</v>
      </c>
      <c r="Z351" s="49"/>
    </row>
    <row r="352" spans="1:26" x14ac:dyDescent="0.25">
      <c r="A352" s="42">
        <v>262</v>
      </c>
      <c r="B352" s="43" t="s">
        <v>197</v>
      </c>
      <c r="C352" s="42"/>
      <c r="D352" s="42"/>
      <c r="E352" s="44">
        <v>41616711</v>
      </c>
      <c r="F352" s="45">
        <v>43577</v>
      </c>
      <c r="G352" s="46">
        <f t="shared" si="22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3"/>
        <v>18</v>
      </c>
      <c r="N352" s="44">
        <v>96360110</v>
      </c>
      <c r="O352" s="45">
        <v>42847</v>
      </c>
      <c r="P352" s="46">
        <f t="shared" si="24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1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197</v>
      </c>
      <c r="C353" s="42"/>
      <c r="D353" s="42"/>
      <c r="E353" s="44">
        <v>41617911</v>
      </c>
      <c r="F353" s="45">
        <v>43577</v>
      </c>
      <c r="G353" s="46">
        <f t="shared" si="22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3"/>
        <v>6</v>
      </c>
      <c r="N353" s="44">
        <v>96360610</v>
      </c>
      <c r="O353" s="45">
        <v>42847</v>
      </c>
      <c r="P353" s="46">
        <f t="shared" si="24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1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198</v>
      </c>
      <c r="C354" s="42"/>
      <c r="D354" s="42"/>
      <c r="E354" s="44"/>
      <c r="F354" s="45"/>
      <c r="G354" s="46">
        <f t="shared" si="22"/>
        <v>0</v>
      </c>
      <c r="H354" s="47"/>
      <c r="I354" s="48"/>
      <c r="J354" s="49"/>
      <c r="K354" s="49"/>
      <c r="L354" s="50"/>
      <c r="M354" s="50">
        <f t="shared" si="23"/>
        <v>0</v>
      </c>
      <c r="N354" s="44"/>
      <c r="O354" s="44"/>
      <c r="P354" s="46">
        <f t="shared" si="24"/>
        <v>0</v>
      </c>
      <c r="Q354" s="49"/>
      <c r="R354" s="49"/>
      <c r="S354" s="49"/>
      <c r="T354" s="49"/>
      <c r="U354" s="50"/>
      <c r="V354" s="50">
        <f t="shared" si="21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77</v>
      </c>
      <c r="C355" s="42"/>
      <c r="D355" s="42"/>
      <c r="E355" s="44">
        <v>479301</v>
      </c>
      <c r="F355" s="45">
        <v>43579</v>
      </c>
      <c r="G355" s="46">
        <f t="shared" si="22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3"/>
        <v>6</v>
      </c>
      <c r="N355" s="44">
        <v>384104</v>
      </c>
      <c r="O355" s="45">
        <v>42849</v>
      </c>
      <c r="P355" s="46">
        <f t="shared" si="24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1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146</v>
      </c>
      <c r="C356" s="42"/>
      <c r="D356" s="54" t="s">
        <v>345</v>
      </c>
      <c r="E356" s="44">
        <v>391651</v>
      </c>
      <c r="F356" s="45"/>
      <c r="G356" s="46">
        <f t="shared" si="22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3"/>
        <v>2</v>
      </c>
      <c r="N356" s="44">
        <v>423488</v>
      </c>
      <c r="O356" s="44"/>
      <c r="P356" s="46">
        <f t="shared" si="24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1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146</v>
      </c>
      <c r="C357" s="42"/>
      <c r="D357" s="54" t="s">
        <v>345</v>
      </c>
      <c r="E357" s="44">
        <v>391652</v>
      </c>
      <c r="F357" s="45"/>
      <c r="G357" s="46">
        <f t="shared" si="22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3"/>
        <v>2</v>
      </c>
      <c r="N357" s="44">
        <v>493480</v>
      </c>
      <c r="O357" s="44"/>
      <c r="P357" s="46">
        <f t="shared" si="24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1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199</v>
      </c>
      <c r="C358" s="103"/>
      <c r="D358" s="86" t="s">
        <v>350</v>
      </c>
      <c r="E358" s="44">
        <v>382688</v>
      </c>
      <c r="F358" s="45">
        <v>43860</v>
      </c>
      <c r="G358" s="46">
        <f t="shared" si="22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3"/>
        <v>2</v>
      </c>
      <c r="N358" s="44">
        <v>493475</v>
      </c>
      <c r="O358" s="45">
        <v>43130</v>
      </c>
      <c r="P358" s="46">
        <f t="shared" si="24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1"/>
        <v>2</v>
      </c>
      <c r="W358" s="49"/>
      <c r="X358" s="49"/>
      <c r="Y358" s="49"/>
      <c r="Z358" s="103" t="s">
        <v>344</v>
      </c>
    </row>
    <row r="359" spans="1:26" x14ac:dyDescent="0.25">
      <c r="A359" s="42">
        <v>266</v>
      </c>
      <c r="B359" s="52" t="s">
        <v>199</v>
      </c>
      <c r="C359" s="42"/>
      <c r="D359" s="54" t="s">
        <v>350</v>
      </c>
      <c r="E359" s="44">
        <v>479632</v>
      </c>
      <c r="F359" s="45">
        <v>43860</v>
      </c>
      <c r="G359" s="46">
        <f t="shared" si="22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3"/>
        <v>1</v>
      </c>
      <c r="N359" s="44">
        <v>493468</v>
      </c>
      <c r="O359" s="45">
        <v>43130</v>
      </c>
      <c r="P359" s="46">
        <f t="shared" si="24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1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200</v>
      </c>
      <c r="C360" s="42"/>
      <c r="D360" s="42"/>
      <c r="E360" s="44">
        <v>477722</v>
      </c>
      <c r="F360" s="45">
        <v>44223</v>
      </c>
      <c r="G360" s="46">
        <f t="shared" si="22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3"/>
        <v>6</v>
      </c>
      <c r="N360" s="44">
        <v>921916</v>
      </c>
      <c r="O360" s="45">
        <v>43492</v>
      </c>
      <c r="P360" s="46">
        <f t="shared" si="24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1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200</v>
      </c>
      <c r="C361" s="42"/>
      <c r="D361" s="42"/>
      <c r="E361" s="44">
        <v>779232</v>
      </c>
      <c r="F361" s="45">
        <v>44223</v>
      </c>
      <c r="G361" s="46">
        <f t="shared" si="22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3"/>
        <v>1</v>
      </c>
      <c r="N361" s="44">
        <v>390347</v>
      </c>
      <c r="O361" s="45">
        <v>43492</v>
      </c>
      <c r="P361" s="46">
        <f t="shared" si="24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1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50</v>
      </c>
      <c r="C362" s="42"/>
      <c r="D362" s="42"/>
      <c r="E362" s="44"/>
      <c r="F362" s="45"/>
      <c r="G362" s="46">
        <f t="shared" si="22"/>
        <v>0</v>
      </c>
      <c r="H362" s="47"/>
      <c r="I362" s="48"/>
      <c r="J362" s="49"/>
      <c r="K362" s="49"/>
      <c r="L362" s="50"/>
      <c r="M362" s="50">
        <f t="shared" si="23"/>
        <v>0</v>
      </c>
      <c r="N362" s="44"/>
      <c r="O362" s="44"/>
      <c r="P362" s="46">
        <f t="shared" si="24"/>
        <v>0</v>
      </c>
      <c r="Q362" s="49"/>
      <c r="R362" s="49"/>
      <c r="S362" s="49"/>
      <c r="T362" s="49"/>
      <c r="U362" s="50"/>
      <c r="V362" s="50">
        <f t="shared" si="21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440</v>
      </c>
      <c r="C363" s="42"/>
      <c r="D363" s="42"/>
      <c r="E363" s="44">
        <v>89549003</v>
      </c>
      <c r="F363" s="45">
        <v>43730</v>
      </c>
      <c r="G363" s="46">
        <f t="shared" si="22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3"/>
        <v>5</v>
      </c>
      <c r="N363" s="44">
        <v>89548303</v>
      </c>
      <c r="O363" s="45">
        <v>43000</v>
      </c>
      <c r="P363" s="46">
        <f t="shared" si="24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1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222</v>
      </c>
      <c r="C364" s="42"/>
      <c r="D364" s="42"/>
      <c r="E364" s="44">
        <v>282968</v>
      </c>
      <c r="F364" s="45">
        <v>44603</v>
      </c>
      <c r="G364" s="46">
        <f t="shared" si="22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3"/>
        <v>6</v>
      </c>
      <c r="N364" s="44">
        <v>293818</v>
      </c>
      <c r="O364" s="45">
        <v>44603</v>
      </c>
      <c r="P364" s="46">
        <f t="shared" si="24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1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441</v>
      </c>
      <c r="C365" s="42"/>
      <c r="D365" s="54" t="s">
        <v>345</v>
      </c>
      <c r="E365" s="44">
        <v>251136</v>
      </c>
      <c r="F365" s="45">
        <v>42907</v>
      </c>
      <c r="G365" s="46">
        <f t="shared" si="22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3"/>
        <v>2</v>
      </c>
      <c r="N365" s="44">
        <v>381377</v>
      </c>
      <c r="O365" s="45">
        <v>42907</v>
      </c>
      <c r="P365" s="46">
        <f t="shared" si="24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1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441</v>
      </c>
      <c r="C366" s="42"/>
      <c r="D366" s="54" t="s">
        <v>345</v>
      </c>
      <c r="E366" s="44">
        <v>251221</v>
      </c>
      <c r="F366" s="45">
        <v>42907</v>
      </c>
      <c r="G366" s="46">
        <f t="shared" si="22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3"/>
        <v>3</v>
      </c>
      <c r="N366" s="44">
        <v>493556</v>
      </c>
      <c r="O366" s="45">
        <v>42907</v>
      </c>
      <c r="P366" s="46">
        <f t="shared" si="24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1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131</v>
      </c>
      <c r="C367" s="42"/>
      <c r="D367" s="54" t="s">
        <v>345</v>
      </c>
      <c r="E367" s="44">
        <v>438172</v>
      </c>
      <c r="F367" s="45">
        <v>43881</v>
      </c>
      <c r="G367" s="46">
        <f t="shared" si="22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3"/>
        <v>5</v>
      </c>
      <c r="N367" s="44">
        <v>6260430</v>
      </c>
      <c r="O367" s="45">
        <v>43151</v>
      </c>
      <c r="P367" s="46">
        <f t="shared" si="24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1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131</v>
      </c>
      <c r="C368" s="42"/>
      <c r="D368" s="54" t="s">
        <v>345</v>
      </c>
      <c r="E368" s="44">
        <v>438173</v>
      </c>
      <c r="F368" s="45">
        <v>43881</v>
      </c>
      <c r="G368" s="46">
        <f t="shared" si="22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3"/>
        <v>11</v>
      </c>
      <c r="N368" s="44">
        <v>6156539</v>
      </c>
      <c r="O368" s="45">
        <v>43151</v>
      </c>
      <c r="P368" s="46">
        <f t="shared" si="24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1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78</v>
      </c>
      <c r="C369" s="42"/>
      <c r="D369" s="42"/>
      <c r="E369" s="44">
        <v>6260427</v>
      </c>
      <c r="F369" s="45">
        <v>43531</v>
      </c>
      <c r="G369" s="46">
        <f t="shared" si="22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3"/>
        <v>37</v>
      </c>
      <c r="N369" s="44">
        <v>438178</v>
      </c>
      <c r="O369" s="45">
        <v>42801</v>
      </c>
      <c r="P369" s="46">
        <f t="shared" si="24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1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40</v>
      </c>
      <c r="C370" s="73" t="s">
        <v>385</v>
      </c>
      <c r="D370" s="73"/>
      <c r="E370" s="71">
        <v>251139</v>
      </c>
      <c r="F370" s="74">
        <v>43338</v>
      </c>
      <c r="G370" s="46">
        <f t="shared" si="22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3"/>
        <v>0</v>
      </c>
      <c r="N370" s="71">
        <v>493584</v>
      </c>
      <c r="O370" s="74">
        <v>42608</v>
      </c>
      <c r="P370" s="46">
        <f t="shared" si="24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1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442</v>
      </c>
      <c r="C371" s="42"/>
      <c r="D371" s="54" t="s">
        <v>345</v>
      </c>
      <c r="E371" s="58">
        <v>251216</v>
      </c>
      <c r="F371" s="59">
        <v>43338</v>
      </c>
      <c r="G371" s="46">
        <f t="shared" si="22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3"/>
        <v>0</v>
      </c>
      <c r="N371" s="58">
        <v>493545</v>
      </c>
      <c r="O371" s="59">
        <v>42608</v>
      </c>
      <c r="P371" s="46">
        <f t="shared" si="24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1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442</v>
      </c>
      <c r="C372" s="42"/>
      <c r="D372" s="54" t="s">
        <v>345</v>
      </c>
      <c r="E372" s="58">
        <v>251131</v>
      </c>
      <c r="F372" s="59">
        <v>43338</v>
      </c>
      <c r="G372" s="46">
        <f t="shared" si="22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3"/>
        <v>2</v>
      </c>
      <c r="N372" s="58">
        <v>393589</v>
      </c>
      <c r="O372" s="59">
        <v>42608</v>
      </c>
      <c r="P372" s="46">
        <f t="shared" si="24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1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41</v>
      </c>
      <c r="C373" s="42"/>
      <c r="D373" s="42"/>
      <c r="E373" s="44">
        <v>667987</v>
      </c>
      <c r="F373" s="45">
        <v>43879</v>
      </c>
      <c r="G373" s="46">
        <f t="shared" si="22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3"/>
        <v>3</v>
      </c>
      <c r="N373" s="44">
        <v>774922</v>
      </c>
      <c r="O373" s="45">
        <v>43514</v>
      </c>
      <c r="P373" s="46">
        <f t="shared" si="24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1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41</v>
      </c>
      <c r="C374" s="42"/>
      <c r="D374" s="42"/>
      <c r="E374" s="44">
        <v>675495</v>
      </c>
      <c r="F374" s="45">
        <v>43879</v>
      </c>
      <c r="G374" s="46">
        <f t="shared" si="22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3"/>
        <v>2</v>
      </c>
      <c r="N374" s="44">
        <v>762944</v>
      </c>
      <c r="O374" s="45">
        <v>43514</v>
      </c>
      <c r="P374" s="46">
        <f t="shared" si="24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1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443</v>
      </c>
      <c r="C375" s="42"/>
      <c r="D375" s="42"/>
      <c r="E375" s="44">
        <v>478433</v>
      </c>
      <c r="F375" s="45">
        <v>43783</v>
      </c>
      <c r="G375" s="46">
        <f t="shared" si="22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3"/>
        <v>5</v>
      </c>
      <c r="N375" s="44">
        <v>384085</v>
      </c>
      <c r="O375" s="45">
        <v>43053</v>
      </c>
      <c r="P375" s="46">
        <f t="shared" si="24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1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444</v>
      </c>
      <c r="C376" s="42"/>
      <c r="D376" s="54" t="s">
        <v>345</v>
      </c>
      <c r="E376" s="44">
        <v>479672</v>
      </c>
      <c r="F376" s="45"/>
      <c r="G376" s="46">
        <f t="shared" si="22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3"/>
        <v>2</v>
      </c>
      <c r="N376" s="44">
        <v>493582</v>
      </c>
      <c r="O376" s="44"/>
      <c r="P376" s="46">
        <f t="shared" si="24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1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79</v>
      </c>
      <c r="C377" s="42"/>
      <c r="D377" s="42"/>
      <c r="E377" s="44">
        <v>175382</v>
      </c>
      <c r="F377" s="45"/>
      <c r="G377" s="46">
        <f t="shared" si="22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3"/>
        <v>1</v>
      </c>
      <c r="N377" s="44">
        <v>399005</v>
      </c>
      <c r="O377" s="44"/>
      <c r="P377" s="46">
        <f t="shared" si="24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1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79</v>
      </c>
      <c r="C378" s="42"/>
      <c r="D378" s="42"/>
      <c r="E378" s="44">
        <v>175411</v>
      </c>
      <c r="F378" s="45"/>
      <c r="G378" s="46">
        <f t="shared" si="22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3"/>
        <v>9</v>
      </c>
      <c r="N378" s="44">
        <v>399037</v>
      </c>
      <c r="O378" s="44"/>
      <c r="P378" s="46">
        <f t="shared" si="24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1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12</v>
      </c>
      <c r="C379" s="42"/>
      <c r="D379" s="42"/>
      <c r="E379" s="44">
        <v>43730999</v>
      </c>
      <c r="F379" s="45">
        <v>43404</v>
      </c>
      <c r="G379" s="46">
        <f t="shared" si="22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3"/>
        <v>5</v>
      </c>
      <c r="N379" s="44">
        <v>43671768</v>
      </c>
      <c r="O379" s="45">
        <v>42674</v>
      </c>
      <c r="P379" s="46">
        <f t="shared" si="24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1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12</v>
      </c>
      <c r="C380" s="42"/>
      <c r="D380" s="42"/>
      <c r="E380" s="44">
        <v>43731002</v>
      </c>
      <c r="F380" s="45">
        <v>43404</v>
      </c>
      <c r="G380" s="46">
        <f t="shared" si="22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3"/>
        <v>2</v>
      </c>
      <c r="N380" s="44">
        <v>43671773</v>
      </c>
      <c r="O380" s="45">
        <v>42674</v>
      </c>
      <c r="P380" s="46">
        <f t="shared" si="24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1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132</v>
      </c>
      <c r="C381" s="106" t="s">
        <v>321</v>
      </c>
      <c r="D381" s="106" t="s">
        <v>426</v>
      </c>
      <c r="E381" s="58">
        <v>8505896</v>
      </c>
      <c r="F381" s="59">
        <v>43814</v>
      </c>
      <c r="G381" s="46">
        <f t="shared" si="22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3"/>
        <v>0</v>
      </c>
      <c r="N381" s="58">
        <v>8515756</v>
      </c>
      <c r="O381" s="59">
        <v>43084</v>
      </c>
      <c r="P381" s="46">
        <f t="shared" si="24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1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201</v>
      </c>
      <c r="C382" s="73" t="s">
        <v>385</v>
      </c>
      <c r="D382" s="73"/>
      <c r="E382" s="71"/>
      <c r="F382" s="71"/>
      <c r="G382" s="46">
        <f t="shared" si="22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3"/>
        <v>0</v>
      </c>
      <c r="N382" s="71"/>
      <c r="O382" s="71"/>
      <c r="P382" s="46">
        <f t="shared" si="24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1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202</v>
      </c>
      <c r="C383" s="42"/>
      <c r="D383" s="42"/>
      <c r="E383" s="44">
        <v>180904</v>
      </c>
      <c r="F383" s="45">
        <v>43388</v>
      </c>
      <c r="G383" s="46">
        <f t="shared" si="22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3"/>
        <v>2</v>
      </c>
      <c r="N383" s="44">
        <v>544407</v>
      </c>
      <c r="O383" s="45">
        <v>42658</v>
      </c>
      <c r="P383" s="46">
        <f t="shared" si="24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1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202</v>
      </c>
      <c r="C384" s="42"/>
      <c r="D384" s="42"/>
      <c r="E384" s="44">
        <v>850314</v>
      </c>
      <c r="F384" s="45">
        <v>43388</v>
      </c>
      <c r="G384" s="46">
        <f t="shared" si="22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3"/>
        <v>6</v>
      </c>
      <c r="N384" s="44">
        <v>112288</v>
      </c>
      <c r="O384" s="45">
        <v>42658</v>
      </c>
      <c r="P384" s="46">
        <f t="shared" si="24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1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203</v>
      </c>
      <c r="C385" s="42"/>
      <c r="D385" s="42"/>
      <c r="E385" s="44"/>
      <c r="F385" s="45"/>
      <c r="G385" s="46">
        <f t="shared" si="22"/>
        <v>0</v>
      </c>
      <c r="H385" s="47"/>
      <c r="I385" s="48"/>
      <c r="J385" s="49"/>
      <c r="K385" s="49"/>
      <c r="L385" s="50"/>
      <c r="M385" s="50">
        <f t="shared" si="23"/>
        <v>0</v>
      </c>
      <c r="N385" s="44"/>
      <c r="O385" s="44"/>
      <c r="P385" s="46">
        <f t="shared" si="24"/>
        <v>0</v>
      </c>
      <c r="Q385" s="49"/>
      <c r="R385" s="49"/>
      <c r="S385" s="49"/>
      <c r="T385" s="49"/>
      <c r="U385" s="50"/>
      <c r="V385" s="50">
        <f t="shared" si="21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11</v>
      </c>
      <c r="C386" s="42"/>
      <c r="D386" s="42"/>
      <c r="E386" s="44">
        <v>478435</v>
      </c>
      <c r="F386" s="45">
        <v>43546</v>
      </c>
      <c r="G386" s="46">
        <f t="shared" si="22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3"/>
        <v>3</v>
      </c>
      <c r="N386" s="44">
        <v>380319</v>
      </c>
      <c r="O386" s="45">
        <v>42816</v>
      </c>
      <c r="P386" s="46">
        <f t="shared" si="24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6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80</v>
      </c>
      <c r="C387" s="42"/>
      <c r="D387" s="86" t="s">
        <v>348</v>
      </c>
      <c r="E387" s="44">
        <v>438290</v>
      </c>
      <c r="F387" s="45">
        <v>43529</v>
      </c>
      <c r="G387" s="46">
        <f t="shared" ref="G387:G450" si="27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8">L387-K387</f>
        <v>8</v>
      </c>
      <c r="N387" s="44">
        <v>452236</v>
      </c>
      <c r="O387" s="45">
        <v>43875</v>
      </c>
      <c r="P387" s="46">
        <f t="shared" ref="P387:P450" si="29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6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445</v>
      </c>
      <c r="C388" s="42"/>
      <c r="D388" s="42"/>
      <c r="E388" s="44">
        <v>11387110</v>
      </c>
      <c r="F388" s="45">
        <v>43074</v>
      </c>
      <c r="G388" s="46">
        <f t="shared" si="27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8"/>
        <v>2</v>
      </c>
      <c r="N388" s="44">
        <v>11381674</v>
      </c>
      <c r="O388" s="45">
        <v>43877</v>
      </c>
      <c r="P388" s="46">
        <f t="shared" si="29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6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445</v>
      </c>
      <c r="C389" s="42"/>
      <c r="D389" s="42"/>
      <c r="E389" s="44">
        <v>11389536</v>
      </c>
      <c r="F389" s="45">
        <v>43074</v>
      </c>
      <c r="G389" s="46">
        <f t="shared" si="27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8"/>
        <v>1</v>
      </c>
      <c r="N389" s="44">
        <v>11392722</v>
      </c>
      <c r="O389" s="45">
        <v>43877</v>
      </c>
      <c r="P389" s="46">
        <f t="shared" si="29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6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51</v>
      </c>
      <c r="C390" s="42"/>
      <c r="D390" s="42"/>
      <c r="E390" s="44">
        <v>11332599</v>
      </c>
      <c r="F390" s="45">
        <v>43078</v>
      </c>
      <c r="G390" s="46">
        <f t="shared" si="27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8"/>
        <v>1</v>
      </c>
      <c r="N390" s="44">
        <v>11386257</v>
      </c>
      <c r="O390" s="45">
        <v>43877</v>
      </c>
      <c r="P390" s="46">
        <f t="shared" si="29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6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51</v>
      </c>
      <c r="C391" s="42"/>
      <c r="D391" s="42"/>
      <c r="E391" s="44">
        <v>11467050</v>
      </c>
      <c r="F391" s="45">
        <v>43078</v>
      </c>
      <c r="G391" s="46">
        <f t="shared" si="27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8"/>
        <v>0</v>
      </c>
      <c r="N391" s="44">
        <v>11466466</v>
      </c>
      <c r="O391" s="45">
        <v>43877</v>
      </c>
      <c r="P391" s="46">
        <f t="shared" si="29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6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147</v>
      </c>
      <c r="C392" s="42"/>
      <c r="D392" s="42"/>
      <c r="E392" s="44">
        <v>235859</v>
      </c>
      <c r="F392" s="45">
        <v>43087</v>
      </c>
      <c r="G392" s="46">
        <f t="shared" si="27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8"/>
        <v>16</v>
      </c>
      <c r="N392" s="44">
        <v>369414</v>
      </c>
      <c r="O392" s="45">
        <v>42384</v>
      </c>
      <c r="P392" s="46">
        <f t="shared" si="29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6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45</v>
      </c>
      <c r="C393" s="42"/>
      <c r="D393" s="86" t="s">
        <v>348</v>
      </c>
      <c r="E393" s="44">
        <v>150344330</v>
      </c>
      <c r="F393" s="45">
        <v>44222</v>
      </c>
      <c r="G393" s="46">
        <f t="shared" si="27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8"/>
        <v>3</v>
      </c>
      <c r="N393" s="44">
        <v>150142282</v>
      </c>
      <c r="O393" s="45">
        <v>43491</v>
      </c>
      <c r="P393" s="46">
        <f t="shared" si="29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6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266</v>
      </c>
      <c r="C394" s="42"/>
      <c r="D394" s="42"/>
      <c r="E394" s="44">
        <v>547944</v>
      </c>
      <c r="F394" s="45">
        <v>43088</v>
      </c>
      <c r="G394" s="46">
        <f t="shared" si="27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8"/>
        <v>1</v>
      </c>
      <c r="N394" s="44">
        <v>548528</v>
      </c>
      <c r="O394" s="45">
        <v>42384</v>
      </c>
      <c r="P394" s="46">
        <f t="shared" si="29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6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266</v>
      </c>
      <c r="C395" s="42"/>
      <c r="D395" s="42"/>
      <c r="E395" s="44">
        <v>535588</v>
      </c>
      <c r="F395" s="45">
        <v>43088</v>
      </c>
      <c r="G395" s="46">
        <f t="shared" si="27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8"/>
        <v>4</v>
      </c>
      <c r="N395" s="44">
        <v>513816</v>
      </c>
      <c r="O395" s="45">
        <v>42384</v>
      </c>
      <c r="P395" s="46">
        <f t="shared" si="29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6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48</v>
      </c>
      <c r="C396" s="42"/>
      <c r="D396" s="42"/>
      <c r="E396" s="44">
        <v>250964</v>
      </c>
      <c r="F396" s="45">
        <v>43513</v>
      </c>
      <c r="G396" s="46">
        <f t="shared" si="27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8"/>
        <v>7</v>
      </c>
      <c r="N396" s="44">
        <v>486801</v>
      </c>
      <c r="O396" s="45">
        <v>42783</v>
      </c>
      <c r="P396" s="46">
        <f t="shared" si="29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6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48</v>
      </c>
      <c r="C397" s="42"/>
      <c r="D397" s="42"/>
      <c r="E397" s="44">
        <v>251053</v>
      </c>
      <c r="F397" s="45">
        <v>43513</v>
      </c>
      <c r="G397" s="46">
        <f t="shared" si="27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8"/>
        <v>2</v>
      </c>
      <c r="N397" s="44">
        <v>111112</v>
      </c>
      <c r="O397" s="45">
        <v>42783</v>
      </c>
      <c r="P397" s="46">
        <f t="shared" si="29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6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267</v>
      </c>
      <c r="C398" s="42"/>
      <c r="D398" s="54" t="s">
        <v>345</v>
      </c>
      <c r="E398" s="44">
        <v>8644403</v>
      </c>
      <c r="F398" s="45">
        <v>44124</v>
      </c>
      <c r="G398" s="46">
        <f t="shared" si="27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8"/>
        <v>3</v>
      </c>
      <c r="N398" s="44">
        <v>8636148</v>
      </c>
      <c r="O398" s="45">
        <v>43393</v>
      </c>
      <c r="P398" s="46">
        <f t="shared" si="29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6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148</v>
      </c>
      <c r="C399" s="42"/>
      <c r="D399" s="42"/>
      <c r="E399" s="44">
        <v>660325</v>
      </c>
      <c r="F399" s="45">
        <v>42747</v>
      </c>
      <c r="G399" s="46">
        <f t="shared" si="27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8"/>
        <v>13</v>
      </c>
      <c r="N399" s="44">
        <v>809625</v>
      </c>
      <c r="O399" s="45">
        <v>43879</v>
      </c>
      <c r="P399" s="46">
        <f t="shared" si="29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6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46</v>
      </c>
      <c r="C400" s="42"/>
      <c r="D400" s="42"/>
      <c r="E400" s="44">
        <v>479274</v>
      </c>
      <c r="F400" s="45">
        <v>43291</v>
      </c>
      <c r="G400" s="46">
        <f t="shared" si="27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8"/>
        <v>0</v>
      </c>
      <c r="N400" s="44">
        <v>384185</v>
      </c>
      <c r="O400" s="44"/>
      <c r="P400" s="46">
        <f t="shared" si="29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6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46</v>
      </c>
      <c r="C401" s="42"/>
      <c r="D401" s="42"/>
      <c r="E401" s="44">
        <v>479361</v>
      </c>
      <c r="F401" s="45">
        <v>42561</v>
      </c>
      <c r="G401" s="46">
        <f t="shared" si="27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8"/>
        <v>0</v>
      </c>
      <c r="N401" s="44">
        <v>380325</v>
      </c>
      <c r="O401" s="44"/>
      <c r="P401" s="46">
        <f t="shared" si="29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6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204</v>
      </c>
      <c r="C402" s="42"/>
      <c r="D402" s="86" t="s">
        <v>350</v>
      </c>
      <c r="E402" s="44">
        <v>251140</v>
      </c>
      <c r="F402" s="45">
        <v>42749</v>
      </c>
      <c r="G402" s="46">
        <f t="shared" si="27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8"/>
        <v>2</v>
      </c>
      <c r="N402" s="44">
        <v>209495</v>
      </c>
      <c r="O402" s="45">
        <v>42383</v>
      </c>
      <c r="P402" s="46">
        <f t="shared" si="29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6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204</v>
      </c>
      <c r="C403" s="42"/>
      <c r="D403" s="54" t="s">
        <v>350</v>
      </c>
      <c r="E403" s="44">
        <v>479654</v>
      </c>
      <c r="F403" s="45">
        <v>42749</v>
      </c>
      <c r="G403" s="46">
        <f t="shared" si="27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8"/>
        <v>3</v>
      </c>
      <c r="N403" s="44">
        <v>209486</v>
      </c>
      <c r="O403" s="45">
        <v>42383</v>
      </c>
      <c r="P403" s="46">
        <f t="shared" si="29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6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216</v>
      </c>
      <c r="C404" s="42"/>
      <c r="D404" s="42"/>
      <c r="E404" s="44">
        <v>478425</v>
      </c>
      <c r="F404" s="45">
        <v>42993</v>
      </c>
      <c r="G404" s="46">
        <f t="shared" si="27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8"/>
        <v>3</v>
      </c>
      <c r="N404" s="44">
        <v>384074</v>
      </c>
      <c r="O404" s="45">
        <v>42384</v>
      </c>
      <c r="P404" s="46">
        <f t="shared" si="29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6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446</v>
      </c>
      <c r="C405" s="42"/>
      <c r="D405" s="54" t="s">
        <v>345</v>
      </c>
      <c r="E405" s="44">
        <v>181111111</v>
      </c>
      <c r="F405" s="45">
        <v>44149</v>
      </c>
      <c r="G405" s="46">
        <f t="shared" si="27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8"/>
        <v>6</v>
      </c>
      <c r="N405" s="44">
        <v>8975346</v>
      </c>
      <c r="O405" s="45">
        <v>43418</v>
      </c>
      <c r="P405" s="46">
        <f t="shared" si="29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6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447</v>
      </c>
      <c r="C406" s="42"/>
      <c r="D406" s="42"/>
      <c r="E406" s="44">
        <v>251052</v>
      </c>
      <c r="F406" s="45">
        <v>43188</v>
      </c>
      <c r="G406" s="46">
        <f t="shared" si="27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8"/>
        <v>0</v>
      </c>
      <c r="N406" s="44">
        <v>493571</v>
      </c>
      <c r="O406" s="45">
        <v>42458</v>
      </c>
      <c r="P406" s="46">
        <f t="shared" si="29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6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447</v>
      </c>
      <c r="C407" s="42"/>
      <c r="D407" s="42"/>
      <c r="E407" s="44">
        <v>251047</v>
      </c>
      <c r="F407" s="45">
        <v>43188</v>
      </c>
      <c r="G407" s="46">
        <f t="shared" si="27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8"/>
        <v>2</v>
      </c>
      <c r="N407" s="44">
        <v>493579</v>
      </c>
      <c r="O407" s="45">
        <v>42458</v>
      </c>
      <c r="P407" s="46">
        <f t="shared" si="29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6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57</v>
      </c>
      <c r="C408" s="73" t="s">
        <v>385</v>
      </c>
      <c r="D408" s="73" t="s">
        <v>345</v>
      </c>
      <c r="E408" s="71">
        <v>479698</v>
      </c>
      <c r="F408" s="74">
        <v>43576</v>
      </c>
      <c r="G408" s="46">
        <f t="shared" si="27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8"/>
        <v>0</v>
      </c>
      <c r="N408" s="71">
        <v>486814</v>
      </c>
      <c r="O408" s="74">
        <v>42846</v>
      </c>
      <c r="P408" s="46">
        <f t="shared" si="29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6"/>
        <v>0</v>
      </c>
      <c r="W408" s="77"/>
      <c r="X408" s="77"/>
      <c r="Y408" s="77"/>
      <c r="Z408" s="85" t="s">
        <v>387</v>
      </c>
    </row>
    <row r="409" spans="1:26" x14ac:dyDescent="0.25">
      <c r="A409" s="42">
        <v>300</v>
      </c>
      <c r="B409" s="52" t="s">
        <v>57</v>
      </c>
      <c r="C409" s="73" t="s">
        <v>385</v>
      </c>
      <c r="D409" s="73" t="s">
        <v>345</v>
      </c>
      <c r="E409" s="71">
        <v>478668</v>
      </c>
      <c r="F409" s="74">
        <v>43576</v>
      </c>
      <c r="G409" s="46">
        <f t="shared" si="27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8"/>
        <v>0</v>
      </c>
      <c r="N409" s="71">
        <v>436056</v>
      </c>
      <c r="O409" s="74">
        <v>42846</v>
      </c>
      <c r="P409" s="46">
        <f t="shared" si="29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6"/>
        <v>0</v>
      </c>
      <c r="W409" s="49"/>
      <c r="X409" s="49"/>
      <c r="Y409" s="49"/>
      <c r="Z409" s="85" t="s">
        <v>387</v>
      </c>
    </row>
    <row r="410" spans="1:26" x14ac:dyDescent="0.25">
      <c r="A410" s="42">
        <v>301</v>
      </c>
      <c r="B410" s="43" t="s">
        <v>60</v>
      </c>
      <c r="C410" s="42"/>
      <c r="D410" s="54" t="s">
        <v>345</v>
      </c>
      <c r="E410" s="44">
        <v>175405</v>
      </c>
      <c r="F410" s="44"/>
      <c r="G410" s="46">
        <f t="shared" si="27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8"/>
        <v>0</v>
      </c>
      <c r="N410" s="44">
        <v>395693</v>
      </c>
      <c r="O410" s="45">
        <v>43885</v>
      </c>
      <c r="P410" s="46">
        <f t="shared" si="29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6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205</v>
      </c>
      <c r="C411" s="42"/>
      <c r="D411" s="42"/>
      <c r="E411" s="44"/>
      <c r="F411" s="45"/>
      <c r="G411" s="46">
        <f t="shared" si="27"/>
        <v>0</v>
      </c>
      <c r="H411" s="47"/>
      <c r="I411" s="48"/>
      <c r="J411" s="49"/>
      <c r="K411" s="49"/>
      <c r="L411" s="50"/>
      <c r="M411" s="50">
        <f t="shared" si="28"/>
        <v>0</v>
      </c>
      <c r="N411" s="44"/>
      <c r="O411" s="44"/>
      <c r="P411" s="46">
        <f t="shared" si="29"/>
        <v>0</v>
      </c>
      <c r="Q411" s="49"/>
      <c r="R411" s="49"/>
      <c r="S411" s="49"/>
      <c r="T411" s="49"/>
      <c r="U411" s="50"/>
      <c r="V411" s="50">
        <f t="shared" si="26"/>
        <v>0</v>
      </c>
      <c r="W411" s="70">
        <v>2</v>
      </c>
      <c r="X411" s="49"/>
      <c r="Y411" s="70">
        <f t="shared" ref="Y411" si="30">W411*0.5</f>
        <v>1</v>
      </c>
      <c r="Z411" s="49"/>
    </row>
    <row r="412" spans="1:26" x14ac:dyDescent="0.25">
      <c r="A412" s="42">
        <v>303</v>
      </c>
      <c r="B412" s="43" t="s">
        <v>206</v>
      </c>
      <c r="C412" s="42"/>
      <c r="D412" s="42"/>
      <c r="E412" s="44">
        <v>478409</v>
      </c>
      <c r="F412" s="45">
        <v>43088</v>
      </c>
      <c r="G412" s="46">
        <f t="shared" si="27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8"/>
        <v>50</v>
      </c>
      <c r="N412" s="44">
        <v>252763</v>
      </c>
      <c r="O412" s="45">
        <v>44549</v>
      </c>
      <c r="P412" s="46">
        <f t="shared" si="29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6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206</v>
      </c>
      <c r="C413" s="42"/>
      <c r="D413" s="42"/>
      <c r="E413" s="44">
        <v>478416</v>
      </c>
      <c r="F413" s="45">
        <v>43088</v>
      </c>
      <c r="G413" s="46">
        <f t="shared" si="27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8"/>
        <v>12</v>
      </c>
      <c r="N413" s="44">
        <v>384208</v>
      </c>
      <c r="O413" s="45">
        <v>43822</v>
      </c>
      <c r="P413" s="46">
        <f t="shared" si="29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6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268</v>
      </c>
      <c r="C414" s="42"/>
      <c r="D414" s="121" t="s">
        <v>345</v>
      </c>
      <c r="E414" s="44">
        <v>251091</v>
      </c>
      <c r="F414" s="45">
        <v>43091</v>
      </c>
      <c r="G414" s="46">
        <f t="shared" si="27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8"/>
        <v>4</v>
      </c>
      <c r="N414" s="44">
        <v>453577</v>
      </c>
      <c r="O414" s="45">
        <v>43875</v>
      </c>
      <c r="P414" s="46">
        <f t="shared" si="29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6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268</v>
      </c>
      <c r="C415" s="42"/>
      <c r="D415" s="121" t="s">
        <v>345</v>
      </c>
      <c r="E415" s="44">
        <v>250969</v>
      </c>
      <c r="F415" s="45">
        <v>43091</v>
      </c>
      <c r="G415" s="46">
        <f t="shared" si="27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8"/>
        <v>4</v>
      </c>
      <c r="N415" s="44">
        <v>493567</v>
      </c>
      <c r="O415" s="45">
        <v>43875</v>
      </c>
      <c r="P415" s="46">
        <f t="shared" si="29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6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269</v>
      </c>
      <c r="C416" s="42"/>
      <c r="D416" s="42"/>
      <c r="E416" s="44">
        <v>382713</v>
      </c>
      <c r="F416" s="45">
        <v>44691</v>
      </c>
      <c r="G416" s="46">
        <f t="shared" si="27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8"/>
        <v>9</v>
      </c>
      <c r="N416" s="44">
        <v>493500</v>
      </c>
      <c r="O416" s="45">
        <v>43961</v>
      </c>
      <c r="P416" s="46">
        <f t="shared" si="29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6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270</v>
      </c>
      <c r="C417" s="42"/>
      <c r="D417" s="66" t="s">
        <v>346</v>
      </c>
      <c r="E417" s="44">
        <v>828840</v>
      </c>
      <c r="F417" s="45">
        <v>44237</v>
      </c>
      <c r="G417" s="46">
        <f t="shared" si="27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8"/>
        <v>3</v>
      </c>
      <c r="N417" s="44">
        <v>827376</v>
      </c>
      <c r="O417" s="45">
        <v>43506</v>
      </c>
      <c r="P417" s="46">
        <f t="shared" si="29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6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8</v>
      </c>
      <c r="C418" s="42"/>
      <c r="D418" s="42"/>
      <c r="E418" s="44">
        <v>11256588</v>
      </c>
      <c r="F418" s="45">
        <v>43153</v>
      </c>
      <c r="G418" s="46">
        <f t="shared" si="27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8"/>
        <v>0</v>
      </c>
      <c r="N418" s="44">
        <v>11318864</v>
      </c>
      <c r="O418" s="45">
        <v>43877</v>
      </c>
      <c r="P418" s="46">
        <f t="shared" si="29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6"/>
        <v>0</v>
      </c>
      <c r="W418" s="49"/>
      <c r="X418" s="49"/>
      <c r="Y418" s="49"/>
      <c r="Z418" s="56" t="s">
        <v>448</v>
      </c>
    </row>
    <row r="419" spans="1:26" x14ac:dyDescent="0.25">
      <c r="A419" s="42">
        <v>307</v>
      </c>
      <c r="B419" s="52" t="s">
        <v>8</v>
      </c>
      <c r="C419" s="42"/>
      <c r="D419" s="42"/>
      <c r="E419" s="44">
        <v>11320423</v>
      </c>
      <c r="F419" s="45">
        <v>43153</v>
      </c>
      <c r="G419" s="46">
        <f t="shared" si="27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8"/>
        <v>0</v>
      </c>
      <c r="N419" s="44">
        <v>11320031</v>
      </c>
      <c r="O419" s="45">
        <v>43877</v>
      </c>
      <c r="P419" s="46">
        <f t="shared" si="29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6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282</v>
      </c>
      <c r="C420" s="42"/>
      <c r="D420" s="42"/>
      <c r="E420" s="44">
        <v>255313</v>
      </c>
      <c r="F420" s="45">
        <v>43937</v>
      </c>
      <c r="G420" s="46">
        <f t="shared" si="27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8"/>
        <v>6</v>
      </c>
      <c r="N420" s="44">
        <v>370818</v>
      </c>
      <c r="O420" s="45">
        <v>42841</v>
      </c>
      <c r="P420" s="46">
        <f t="shared" si="29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6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341</v>
      </c>
      <c r="C421" s="73" t="s">
        <v>385</v>
      </c>
      <c r="D421" s="71"/>
      <c r="E421" s="71">
        <v>175394</v>
      </c>
      <c r="F421" s="74">
        <v>43794</v>
      </c>
      <c r="G421" s="46">
        <f t="shared" si="27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8"/>
        <v>0</v>
      </c>
      <c r="N421" s="71">
        <v>399025</v>
      </c>
      <c r="O421" s="74">
        <v>43064</v>
      </c>
      <c r="P421" s="46">
        <f t="shared" si="29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6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53</v>
      </c>
      <c r="C422" s="42"/>
      <c r="D422" s="42"/>
      <c r="E422" s="44">
        <v>772201</v>
      </c>
      <c r="F422" s="45">
        <v>43576</v>
      </c>
      <c r="G422" s="46">
        <f t="shared" si="27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8"/>
        <v>86</v>
      </c>
      <c r="N422" s="44">
        <v>766362</v>
      </c>
      <c r="O422" s="45">
        <v>42846</v>
      </c>
      <c r="P422" s="46">
        <f t="shared" si="29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6"/>
        <v>0</v>
      </c>
      <c r="W422" s="49"/>
      <c r="X422" s="49"/>
      <c r="Y422" s="49"/>
      <c r="Z422" s="49" t="s">
        <v>449</v>
      </c>
    </row>
    <row r="423" spans="1:26" x14ac:dyDescent="0.25">
      <c r="A423" s="42">
        <v>311</v>
      </c>
      <c r="B423" s="43" t="s">
        <v>300</v>
      </c>
      <c r="C423" s="42"/>
      <c r="D423" s="42"/>
      <c r="E423" s="44">
        <v>194118</v>
      </c>
      <c r="F423" s="45">
        <v>44190</v>
      </c>
      <c r="G423" s="46">
        <f t="shared" si="27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8"/>
        <v>0</v>
      </c>
      <c r="N423" s="44">
        <v>487227</v>
      </c>
      <c r="O423" s="45">
        <v>43459</v>
      </c>
      <c r="P423" s="46">
        <f t="shared" si="29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6"/>
        <v>0</v>
      </c>
      <c r="W423" s="49"/>
      <c r="X423" s="49"/>
      <c r="Y423" s="49"/>
      <c r="Z423" s="49" t="s">
        <v>450</v>
      </c>
    </row>
    <row r="424" spans="1:26" x14ac:dyDescent="0.25">
      <c r="A424" s="42">
        <v>311</v>
      </c>
      <c r="B424" s="52" t="s">
        <v>300</v>
      </c>
      <c r="C424" s="42"/>
      <c r="D424" s="42"/>
      <c r="E424" s="44">
        <v>194117</v>
      </c>
      <c r="F424" s="45">
        <v>44190</v>
      </c>
      <c r="G424" s="46">
        <f t="shared" si="27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8"/>
        <v>6</v>
      </c>
      <c r="N424" s="44">
        <v>487212</v>
      </c>
      <c r="O424" s="45">
        <v>43459</v>
      </c>
      <c r="P424" s="46">
        <f t="shared" si="29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6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29</v>
      </c>
      <c r="C425" s="73" t="s">
        <v>385</v>
      </c>
      <c r="D425" s="73"/>
      <c r="E425" s="71"/>
      <c r="F425" s="71"/>
      <c r="G425" s="46">
        <f t="shared" si="27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8"/>
        <v>0</v>
      </c>
      <c r="N425" s="71"/>
      <c r="O425" s="71"/>
      <c r="P425" s="46">
        <f t="shared" si="29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6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305</v>
      </c>
      <c r="C426" s="42"/>
      <c r="D426" s="98" t="s">
        <v>386</v>
      </c>
      <c r="E426" s="44">
        <v>175404</v>
      </c>
      <c r="F426" s="45">
        <v>43859</v>
      </c>
      <c r="G426" s="46">
        <f t="shared" si="27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8"/>
        <v>4</v>
      </c>
      <c r="N426" s="44">
        <v>399019</v>
      </c>
      <c r="O426" s="45">
        <v>43129</v>
      </c>
      <c r="P426" s="46">
        <f t="shared" si="29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6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451</v>
      </c>
      <c r="C427" s="42"/>
      <c r="D427" s="42"/>
      <c r="E427" s="44">
        <v>11004898</v>
      </c>
      <c r="F427" s="45">
        <v>43577</v>
      </c>
      <c r="G427" s="46">
        <f t="shared" si="27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8"/>
        <v>12</v>
      </c>
      <c r="N427" s="44">
        <v>11314161</v>
      </c>
      <c r="O427" s="45">
        <v>42847</v>
      </c>
      <c r="P427" s="46">
        <f t="shared" si="29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6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149</v>
      </c>
      <c r="C428" s="42"/>
      <c r="D428" s="42"/>
      <c r="E428" s="44">
        <v>443263</v>
      </c>
      <c r="F428" s="45">
        <v>43615</v>
      </c>
      <c r="G428" s="46">
        <f t="shared" si="27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8"/>
        <v>5</v>
      </c>
      <c r="N428" s="44">
        <v>493505</v>
      </c>
      <c r="O428" s="45">
        <v>42885</v>
      </c>
      <c r="P428" s="46">
        <f t="shared" si="29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6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149</v>
      </c>
      <c r="C429" s="42"/>
      <c r="D429" s="42"/>
      <c r="E429" s="44">
        <v>443243</v>
      </c>
      <c r="F429" s="45">
        <v>43615</v>
      </c>
      <c r="G429" s="46">
        <f t="shared" si="27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8"/>
        <v>7</v>
      </c>
      <c r="N429" s="44">
        <v>487042</v>
      </c>
      <c r="O429" s="45">
        <v>42885</v>
      </c>
      <c r="P429" s="46">
        <f t="shared" si="29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6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452</v>
      </c>
      <c r="C430" s="42"/>
      <c r="D430" s="42"/>
      <c r="E430" s="44">
        <v>479347</v>
      </c>
      <c r="F430" s="45">
        <v>43782</v>
      </c>
      <c r="G430" s="46">
        <f t="shared" si="27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8"/>
        <v>4</v>
      </c>
      <c r="N430" s="44">
        <v>384210</v>
      </c>
      <c r="O430" s="45">
        <v>43052</v>
      </c>
      <c r="P430" s="46">
        <f t="shared" si="29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6"/>
        <v>0</v>
      </c>
      <c r="W430" s="49"/>
      <c r="X430" s="49"/>
      <c r="Y430" s="49"/>
      <c r="Z430" s="49" t="s">
        <v>357</v>
      </c>
    </row>
    <row r="431" spans="1:26" x14ac:dyDescent="0.25">
      <c r="A431" s="42">
        <v>316</v>
      </c>
      <c r="B431" s="52" t="s">
        <v>452</v>
      </c>
      <c r="C431" s="42"/>
      <c r="D431" s="42"/>
      <c r="E431" s="44">
        <v>479365</v>
      </c>
      <c r="F431" s="45">
        <v>43782</v>
      </c>
      <c r="G431" s="46">
        <f t="shared" si="27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8"/>
        <v>4</v>
      </c>
      <c r="N431" s="44">
        <v>493495</v>
      </c>
      <c r="O431" s="45">
        <v>43052</v>
      </c>
      <c r="P431" s="46">
        <f t="shared" si="29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6"/>
        <v>0</v>
      </c>
      <c r="W431" s="49"/>
      <c r="X431" s="49"/>
      <c r="Y431" s="49"/>
      <c r="Z431" s="49" t="s">
        <v>453</v>
      </c>
    </row>
    <row r="432" spans="1:26" x14ac:dyDescent="0.25">
      <c r="A432" s="42">
        <v>317</v>
      </c>
      <c r="B432" s="43" t="s">
        <v>454</v>
      </c>
      <c r="C432" s="42"/>
      <c r="D432" s="98" t="s">
        <v>386</v>
      </c>
      <c r="E432" s="44">
        <v>175412</v>
      </c>
      <c r="F432" s="45">
        <v>44180</v>
      </c>
      <c r="G432" s="46">
        <f t="shared" si="27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8"/>
        <v>2</v>
      </c>
      <c r="N432" s="44">
        <v>399026</v>
      </c>
      <c r="O432" s="45">
        <v>43449</v>
      </c>
      <c r="P432" s="46">
        <f t="shared" si="29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6"/>
        <v>0</v>
      </c>
      <c r="W432" s="49"/>
      <c r="X432" s="49"/>
      <c r="Y432" s="49"/>
      <c r="Z432" s="42" t="s">
        <v>326</v>
      </c>
    </row>
    <row r="433" spans="1:26" x14ac:dyDescent="0.25">
      <c r="A433" s="42">
        <v>318</v>
      </c>
      <c r="B433" s="43" t="s">
        <v>236</v>
      </c>
      <c r="C433" s="42"/>
      <c r="D433" s="98" t="s">
        <v>351</v>
      </c>
      <c r="E433" s="44">
        <v>43731733</v>
      </c>
      <c r="F433" s="45">
        <v>44236</v>
      </c>
      <c r="G433" s="46">
        <f t="shared" si="27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8"/>
        <v>2</v>
      </c>
      <c r="N433" s="44">
        <v>43672574</v>
      </c>
      <c r="O433" s="45">
        <v>43505</v>
      </c>
      <c r="P433" s="46">
        <f t="shared" si="29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6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132</v>
      </c>
      <c r="C434" s="106" t="s">
        <v>321</v>
      </c>
      <c r="D434" s="106" t="s">
        <v>455</v>
      </c>
      <c r="E434" s="44">
        <v>8506894</v>
      </c>
      <c r="F434" s="45">
        <v>43790</v>
      </c>
      <c r="G434" s="46">
        <f t="shared" si="27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8"/>
        <v>0</v>
      </c>
      <c r="N434" s="44">
        <v>8142577</v>
      </c>
      <c r="O434" s="45">
        <v>43060</v>
      </c>
      <c r="P434" s="46">
        <f t="shared" si="29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6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132</v>
      </c>
      <c r="C435" s="106" t="s">
        <v>321</v>
      </c>
      <c r="D435" s="106" t="s">
        <v>455</v>
      </c>
      <c r="E435" s="44">
        <v>8471703</v>
      </c>
      <c r="F435" s="45">
        <v>43790</v>
      </c>
      <c r="G435" s="46">
        <f t="shared" si="27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8"/>
        <v>0</v>
      </c>
      <c r="N435" s="44">
        <v>8184313</v>
      </c>
      <c r="O435" s="45">
        <v>43060</v>
      </c>
      <c r="P435" s="46">
        <f t="shared" si="29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6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81</v>
      </c>
      <c r="C436" s="42"/>
      <c r="D436" s="42"/>
      <c r="E436" s="44">
        <v>443232</v>
      </c>
      <c r="F436" s="45">
        <v>43710</v>
      </c>
      <c r="G436" s="46">
        <f t="shared" si="27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8"/>
        <v>5</v>
      </c>
      <c r="N436" s="44">
        <v>487078</v>
      </c>
      <c r="O436" s="45">
        <v>42980</v>
      </c>
      <c r="P436" s="46">
        <f t="shared" si="29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6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81</v>
      </c>
      <c r="C437" s="42"/>
      <c r="D437" s="42"/>
      <c r="E437" s="44">
        <v>443242</v>
      </c>
      <c r="F437" s="45">
        <v>43710</v>
      </c>
      <c r="G437" s="46">
        <f t="shared" si="27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8"/>
        <v>3</v>
      </c>
      <c r="N437" s="44">
        <v>493503</v>
      </c>
      <c r="O437" s="45">
        <v>42980</v>
      </c>
      <c r="P437" s="46">
        <f t="shared" si="29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6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58</v>
      </c>
      <c r="C438" s="42"/>
      <c r="D438" s="66" t="s">
        <v>348</v>
      </c>
      <c r="E438" s="44">
        <v>443256</v>
      </c>
      <c r="F438" s="45">
        <v>43529</v>
      </c>
      <c r="G438" s="46">
        <f t="shared" si="27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8"/>
        <v>8</v>
      </c>
      <c r="N438" s="44">
        <v>493502</v>
      </c>
      <c r="O438" s="45">
        <v>42799</v>
      </c>
      <c r="P438" s="46">
        <f t="shared" si="29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6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150</v>
      </c>
      <c r="C439" s="42"/>
      <c r="D439" s="98" t="s">
        <v>348</v>
      </c>
      <c r="E439" s="44">
        <v>370796</v>
      </c>
      <c r="F439" s="45">
        <v>43653</v>
      </c>
      <c r="G439" s="46">
        <f t="shared" si="27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8"/>
        <v>8</v>
      </c>
      <c r="N439" s="44">
        <v>487223</v>
      </c>
      <c r="O439" s="45">
        <v>42923</v>
      </c>
      <c r="P439" s="46">
        <f t="shared" si="29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6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61</v>
      </c>
      <c r="C440" s="42"/>
      <c r="D440" s="42"/>
      <c r="E440" s="44">
        <v>584658</v>
      </c>
      <c r="F440" s="45">
        <v>43730</v>
      </c>
      <c r="G440" s="46">
        <f t="shared" si="27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8"/>
        <v>9</v>
      </c>
      <c r="N440" s="44">
        <v>561382</v>
      </c>
      <c r="O440" s="45">
        <v>43000</v>
      </c>
      <c r="P440" s="46">
        <f t="shared" si="29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6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61</v>
      </c>
      <c r="C441" s="42"/>
      <c r="D441" s="42"/>
      <c r="E441" s="44">
        <v>644158</v>
      </c>
      <c r="F441" s="45">
        <v>43730</v>
      </c>
      <c r="G441" s="46">
        <f t="shared" si="27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8"/>
        <v>1</v>
      </c>
      <c r="N441" s="44">
        <v>459867</v>
      </c>
      <c r="O441" s="45">
        <v>43000</v>
      </c>
      <c r="P441" s="46">
        <f t="shared" si="29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6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294</v>
      </c>
      <c r="C442" s="42"/>
      <c r="D442" s="42"/>
      <c r="E442" s="44">
        <v>2135508</v>
      </c>
      <c r="F442" s="45">
        <v>44211</v>
      </c>
      <c r="G442" s="46">
        <f t="shared" si="27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8"/>
        <v>2</v>
      </c>
      <c r="N442" s="44">
        <v>3000805</v>
      </c>
      <c r="O442" s="45">
        <v>43480</v>
      </c>
      <c r="P442" s="46">
        <f t="shared" si="29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6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294</v>
      </c>
      <c r="C443" s="42"/>
      <c r="D443" s="42"/>
      <c r="E443" s="44">
        <v>3003004</v>
      </c>
      <c r="F443" s="45">
        <v>44211</v>
      </c>
      <c r="G443" s="46">
        <f t="shared" si="27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8"/>
        <v>0</v>
      </c>
      <c r="N443" s="44">
        <v>3002601</v>
      </c>
      <c r="O443" s="45">
        <v>43480</v>
      </c>
      <c r="P443" s="46">
        <f t="shared" si="29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6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151</v>
      </c>
      <c r="C444" s="42"/>
      <c r="D444" s="54" t="s">
        <v>345</v>
      </c>
      <c r="E444" s="44">
        <v>478021</v>
      </c>
      <c r="F444" s="45">
        <v>43607</v>
      </c>
      <c r="G444" s="46">
        <f t="shared" si="27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8"/>
        <v>1</v>
      </c>
      <c r="N444" s="44">
        <v>15779</v>
      </c>
      <c r="O444" s="45">
        <v>43882</v>
      </c>
      <c r="P444" s="46">
        <f t="shared" si="29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6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152</v>
      </c>
      <c r="C445" s="42"/>
      <c r="D445" s="42"/>
      <c r="E445" s="44">
        <v>493467</v>
      </c>
      <c r="F445" s="45">
        <v>43524</v>
      </c>
      <c r="G445" s="46">
        <f t="shared" si="27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8"/>
        <v>47</v>
      </c>
      <c r="N445" s="44">
        <v>494098</v>
      </c>
      <c r="O445" s="45">
        <v>42794</v>
      </c>
      <c r="P445" s="46">
        <f t="shared" si="29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6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456</v>
      </c>
      <c r="C446" s="42"/>
      <c r="D446" s="66" t="s">
        <v>346</v>
      </c>
      <c r="E446" s="44">
        <v>43578985</v>
      </c>
      <c r="F446" s="45">
        <v>43293</v>
      </c>
      <c r="G446" s="46">
        <f t="shared" si="27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8"/>
        <v>1</v>
      </c>
      <c r="N446" s="44">
        <v>43533216</v>
      </c>
      <c r="O446" s="45">
        <v>42563</v>
      </c>
      <c r="P446" s="46">
        <f t="shared" si="29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6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456</v>
      </c>
      <c r="C447" s="42"/>
      <c r="D447" s="54" t="s">
        <v>346</v>
      </c>
      <c r="E447" s="44">
        <v>43578979</v>
      </c>
      <c r="F447" s="45">
        <v>43293</v>
      </c>
      <c r="G447" s="46">
        <f t="shared" si="27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8"/>
        <v>0</v>
      </c>
      <c r="N447" s="44">
        <v>43533219</v>
      </c>
      <c r="O447" s="45">
        <v>42563</v>
      </c>
      <c r="P447" s="46">
        <f t="shared" si="29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6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457</v>
      </c>
      <c r="C448" s="42"/>
      <c r="D448" s="42"/>
      <c r="E448" s="44">
        <v>263320</v>
      </c>
      <c r="F448" s="45">
        <v>43681</v>
      </c>
      <c r="G448" s="46">
        <f t="shared" si="27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8"/>
        <v>2</v>
      </c>
      <c r="N448" s="44">
        <v>487120</v>
      </c>
      <c r="O448" s="45">
        <v>42951</v>
      </c>
      <c r="P448" s="46">
        <f t="shared" si="29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6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457</v>
      </c>
      <c r="C449" s="42"/>
      <c r="D449" s="42"/>
      <c r="E449" s="44">
        <v>263317</v>
      </c>
      <c r="F449" s="45">
        <v>43681</v>
      </c>
      <c r="G449" s="46">
        <f t="shared" si="27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8"/>
        <v>0</v>
      </c>
      <c r="N449" s="44">
        <v>493461</v>
      </c>
      <c r="O449" s="45">
        <v>42951</v>
      </c>
      <c r="P449" s="46">
        <f t="shared" si="29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6"/>
        <v>0</v>
      </c>
      <c r="W449" s="49"/>
      <c r="X449" s="49"/>
      <c r="Y449" s="49"/>
      <c r="Z449" s="49" t="s">
        <v>458</v>
      </c>
    </row>
    <row r="450" spans="1:26" x14ac:dyDescent="0.25">
      <c r="A450" s="42">
        <v>329</v>
      </c>
      <c r="B450" s="43" t="s">
        <v>153</v>
      </c>
      <c r="C450" s="42"/>
      <c r="D450" s="42"/>
      <c r="E450" s="44">
        <v>478431</v>
      </c>
      <c r="F450" s="45">
        <v>43082</v>
      </c>
      <c r="G450" s="46">
        <f t="shared" si="27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8"/>
        <v>1</v>
      </c>
      <c r="N450" s="44">
        <v>384195</v>
      </c>
      <c r="O450" s="45">
        <v>43846</v>
      </c>
      <c r="P450" s="46">
        <f t="shared" si="29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31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154</v>
      </c>
      <c r="C451" s="42"/>
      <c r="D451" s="42"/>
      <c r="E451" s="44">
        <v>478439</v>
      </c>
      <c r="F451" s="45">
        <v>43059</v>
      </c>
      <c r="G451" s="46">
        <f t="shared" ref="G451:G514" si="32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3">L451-K451</f>
        <v>13</v>
      </c>
      <c r="N451" s="44">
        <v>202858</v>
      </c>
      <c r="O451" s="45">
        <v>44536</v>
      </c>
      <c r="P451" s="46">
        <f t="shared" ref="P451:P514" si="34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31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21</v>
      </c>
      <c r="C452" s="42"/>
      <c r="D452" s="54" t="s">
        <v>345</v>
      </c>
      <c r="E452" s="44">
        <v>37566822</v>
      </c>
      <c r="F452" s="45"/>
      <c r="G452" s="46">
        <f t="shared" si="32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3"/>
        <v>4</v>
      </c>
      <c r="N452" s="44">
        <v>40037111</v>
      </c>
      <c r="O452" s="45">
        <v>43894</v>
      </c>
      <c r="P452" s="46">
        <f t="shared" si="34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31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21</v>
      </c>
      <c r="C453" s="42"/>
      <c r="D453" s="54" t="s">
        <v>345</v>
      </c>
      <c r="E453" s="44">
        <v>37566819</v>
      </c>
      <c r="F453" s="45"/>
      <c r="G453" s="46">
        <f t="shared" si="32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3"/>
        <v>1</v>
      </c>
      <c r="N453" s="44">
        <v>40037252</v>
      </c>
      <c r="O453" s="45">
        <v>43894</v>
      </c>
      <c r="P453" s="46">
        <f t="shared" si="34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31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271</v>
      </c>
      <c r="C454" s="106" t="s">
        <v>321</v>
      </c>
      <c r="D454" s="106" t="s">
        <v>426</v>
      </c>
      <c r="E454" s="44">
        <v>235827</v>
      </c>
      <c r="F454" s="45">
        <v>43702</v>
      </c>
      <c r="G454" s="46">
        <f t="shared" si="32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3"/>
        <v>0</v>
      </c>
      <c r="N454" s="44">
        <v>396425</v>
      </c>
      <c r="O454" s="45">
        <v>42972</v>
      </c>
      <c r="P454" s="46">
        <f t="shared" si="34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31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271</v>
      </c>
      <c r="C455" s="106" t="s">
        <v>321</v>
      </c>
      <c r="D455" s="106" t="s">
        <v>426</v>
      </c>
      <c r="E455" s="44">
        <v>235835</v>
      </c>
      <c r="F455" s="45">
        <v>43702</v>
      </c>
      <c r="G455" s="46">
        <f t="shared" si="32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3"/>
        <v>0</v>
      </c>
      <c r="N455" s="44">
        <v>396346</v>
      </c>
      <c r="O455" s="45">
        <v>42972</v>
      </c>
      <c r="P455" s="46">
        <f t="shared" si="34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31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17</v>
      </c>
      <c r="C456" s="73" t="s">
        <v>385</v>
      </c>
      <c r="D456" s="71"/>
      <c r="E456" s="58">
        <v>370825</v>
      </c>
      <c r="F456" s="59">
        <v>44651</v>
      </c>
      <c r="G456" s="113">
        <f t="shared" si="32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3"/>
        <v>7</v>
      </c>
      <c r="N456" s="58">
        <v>493450</v>
      </c>
      <c r="O456" s="59">
        <v>43876</v>
      </c>
      <c r="P456" s="113">
        <f t="shared" si="34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31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155</v>
      </c>
      <c r="C457" s="42"/>
      <c r="D457" s="42"/>
      <c r="E457" s="44">
        <v>141040591</v>
      </c>
      <c r="F457" s="45">
        <v>44218</v>
      </c>
      <c r="G457" s="46">
        <f t="shared" si="32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3"/>
        <v>4</v>
      </c>
      <c r="N457" s="44">
        <v>141037815</v>
      </c>
      <c r="O457" s="45">
        <v>43487</v>
      </c>
      <c r="P457" s="46">
        <f t="shared" si="34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31"/>
        <v>0</v>
      </c>
      <c r="W457" s="49"/>
      <c r="X457" s="49"/>
      <c r="Y457" s="49"/>
      <c r="Z457" s="49" t="s">
        <v>459</v>
      </c>
    </row>
    <row r="458" spans="1:26" x14ac:dyDescent="0.25">
      <c r="A458" s="42">
        <v>335</v>
      </c>
      <c r="B458" s="43" t="s">
        <v>460</v>
      </c>
      <c r="C458" s="42"/>
      <c r="D458" s="66" t="s">
        <v>347</v>
      </c>
      <c r="E458" s="44">
        <v>100010707</v>
      </c>
      <c r="F458" s="45">
        <v>43064</v>
      </c>
      <c r="G458" s="46">
        <f t="shared" si="32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3"/>
        <v>2</v>
      </c>
      <c r="N458" s="44">
        <v>10013658</v>
      </c>
      <c r="O458" s="45">
        <v>43877</v>
      </c>
      <c r="P458" s="46">
        <f t="shared" si="34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31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224</v>
      </c>
      <c r="C459" s="42"/>
      <c r="D459" s="42"/>
      <c r="E459" s="44">
        <v>10627</v>
      </c>
      <c r="F459" s="45">
        <v>43609</v>
      </c>
      <c r="G459" s="46">
        <f t="shared" si="32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3"/>
        <v>5</v>
      </c>
      <c r="N459" s="44">
        <v>13274</v>
      </c>
      <c r="O459" s="45">
        <v>42879</v>
      </c>
      <c r="P459" s="46">
        <f t="shared" si="34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31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272</v>
      </c>
      <c r="C460" s="42"/>
      <c r="D460" s="42"/>
      <c r="E460" s="44">
        <v>10012047</v>
      </c>
      <c r="F460" s="45">
        <v>43382</v>
      </c>
      <c r="G460" s="46">
        <f t="shared" si="32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3"/>
        <v>4</v>
      </c>
      <c r="N460" s="44">
        <v>10013651</v>
      </c>
      <c r="O460" s="45">
        <v>42652</v>
      </c>
      <c r="P460" s="46">
        <f t="shared" si="34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31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272</v>
      </c>
      <c r="C461" s="42"/>
      <c r="D461" s="42"/>
      <c r="E461" s="44">
        <v>100010884</v>
      </c>
      <c r="F461" s="45">
        <v>43382</v>
      </c>
      <c r="G461" s="46">
        <f t="shared" si="32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3"/>
        <v>4</v>
      </c>
      <c r="N461" s="44">
        <v>10013869</v>
      </c>
      <c r="O461" s="45">
        <v>42652</v>
      </c>
      <c r="P461" s="46">
        <f t="shared" si="34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31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126</v>
      </c>
      <c r="C462" s="42"/>
      <c r="D462" s="66" t="s">
        <v>346</v>
      </c>
      <c r="E462" s="44">
        <v>1445502</v>
      </c>
      <c r="F462" s="45"/>
      <c r="G462" s="46">
        <f t="shared" si="32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3"/>
        <v>4</v>
      </c>
      <c r="N462" s="44">
        <v>1441603</v>
      </c>
      <c r="O462" s="44"/>
      <c r="P462" s="46">
        <f t="shared" si="34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31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126</v>
      </c>
      <c r="C463" s="42"/>
      <c r="D463" s="54" t="s">
        <v>346</v>
      </c>
      <c r="E463" s="44">
        <v>1441801</v>
      </c>
      <c r="F463" s="45"/>
      <c r="G463" s="46">
        <f t="shared" si="32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3"/>
        <v>0</v>
      </c>
      <c r="N463" s="44">
        <v>1445304</v>
      </c>
      <c r="O463" s="44"/>
      <c r="P463" s="46">
        <f t="shared" si="34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31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273</v>
      </c>
      <c r="C464" s="42"/>
      <c r="D464" s="42"/>
      <c r="E464" s="44">
        <v>10012261</v>
      </c>
      <c r="F464" s="45">
        <v>43372</v>
      </c>
      <c r="G464" s="46">
        <f t="shared" si="32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3"/>
        <v>25</v>
      </c>
      <c r="N464" s="44">
        <v>1013528</v>
      </c>
      <c r="O464" s="45">
        <v>43740</v>
      </c>
      <c r="P464" s="46">
        <f t="shared" si="34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31"/>
        <v>19</v>
      </c>
      <c r="W464" s="49"/>
      <c r="X464" s="49"/>
      <c r="Y464" s="49"/>
      <c r="Z464" s="42" t="s">
        <v>328</v>
      </c>
    </row>
    <row r="465" spans="1:26" x14ac:dyDescent="0.25">
      <c r="A465" s="42">
        <v>340</v>
      </c>
      <c r="B465" s="43" t="s">
        <v>339</v>
      </c>
      <c r="C465" s="42"/>
      <c r="D465" s="42"/>
      <c r="E465" s="44">
        <v>10012024</v>
      </c>
      <c r="F465" s="45">
        <v>43788</v>
      </c>
      <c r="G465" s="46">
        <f t="shared" si="32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3"/>
        <v>7</v>
      </c>
      <c r="N465" s="44">
        <v>10013299</v>
      </c>
      <c r="O465" s="45">
        <v>43058</v>
      </c>
      <c r="P465" s="46">
        <f t="shared" si="34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31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461</v>
      </c>
      <c r="C466" s="42"/>
      <c r="D466" s="42"/>
      <c r="E466" s="44">
        <v>10012038</v>
      </c>
      <c r="F466" s="45">
        <v>43786</v>
      </c>
      <c r="G466" s="46">
        <f t="shared" si="32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3"/>
        <v>1</v>
      </c>
      <c r="N466" s="44">
        <v>1577572</v>
      </c>
      <c r="O466" s="45">
        <v>43421</v>
      </c>
      <c r="P466" s="46">
        <f t="shared" si="34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31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461</v>
      </c>
      <c r="C467" s="42"/>
      <c r="D467" s="42"/>
      <c r="E467" s="44">
        <v>1580492</v>
      </c>
      <c r="F467" s="45">
        <v>44152</v>
      </c>
      <c r="G467" s="46">
        <f t="shared" si="32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3"/>
        <v>3</v>
      </c>
      <c r="N467" s="44">
        <v>10013056</v>
      </c>
      <c r="O467" s="45">
        <v>43056</v>
      </c>
      <c r="P467" s="46">
        <f t="shared" si="34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31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156</v>
      </c>
      <c r="C468" s="42"/>
      <c r="D468" s="42"/>
      <c r="E468" s="44">
        <v>10012332</v>
      </c>
      <c r="F468" s="45"/>
      <c r="G468" s="46">
        <f t="shared" si="32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3"/>
        <v>0</v>
      </c>
      <c r="N468" s="44">
        <v>1003338</v>
      </c>
      <c r="O468" s="44"/>
      <c r="P468" s="46">
        <f t="shared" si="34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31"/>
        <v>9</v>
      </c>
      <c r="W468" s="49"/>
      <c r="X468" s="49"/>
      <c r="Y468" s="49"/>
      <c r="Z468" s="56" t="s">
        <v>462</v>
      </c>
    </row>
    <row r="469" spans="1:26" x14ac:dyDescent="0.25">
      <c r="A469" s="42">
        <v>342</v>
      </c>
      <c r="B469" s="52" t="s">
        <v>156</v>
      </c>
      <c r="C469" s="42"/>
      <c r="D469" s="42"/>
      <c r="E469" s="44">
        <v>10012328</v>
      </c>
      <c r="F469" s="45"/>
      <c r="G469" s="46">
        <f t="shared" si="32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3"/>
        <v>6</v>
      </c>
      <c r="N469" s="44">
        <v>10013188</v>
      </c>
      <c r="O469" s="44"/>
      <c r="P469" s="46">
        <f t="shared" si="34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31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156</v>
      </c>
      <c r="C470" s="42"/>
      <c r="D470" s="42"/>
      <c r="E470" s="44">
        <v>10012193</v>
      </c>
      <c r="F470" s="45"/>
      <c r="G470" s="46">
        <f t="shared" si="32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3"/>
        <v>2</v>
      </c>
      <c r="N470" s="44">
        <v>10013355</v>
      </c>
      <c r="O470" s="44"/>
      <c r="P470" s="46">
        <f t="shared" si="34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31"/>
        <v>0</v>
      </c>
      <c r="W470" s="49"/>
      <c r="X470" s="49"/>
      <c r="Y470" s="49"/>
      <c r="Z470" s="49" t="s">
        <v>448</v>
      </c>
    </row>
    <row r="471" spans="1:26" x14ac:dyDescent="0.25">
      <c r="A471" s="42">
        <v>343</v>
      </c>
      <c r="B471" s="124" t="s">
        <v>463</v>
      </c>
      <c r="C471" s="125"/>
      <c r="D471" s="125"/>
      <c r="E471" s="44">
        <v>10013010</v>
      </c>
      <c r="F471" s="45">
        <v>44651</v>
      </c>
      <c r="G471" s="46">
        <f t="shared" si="32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3"/>
        <v>1</v>
      </c>
      <c r="N471" s="44">
        <v>300117036</v>
      </c>
      <c r="O471" s="45">
        <v>43410</v>
      </c>
      <c r="P471" s="46">
        <f t="shared" si="34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31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464</v>
      </c>
      <c r="C472" s="42"/>
      <c r="D472" s="42"/>
      <c r="E472" s="44">
        <v>10012585</v>
      </c>
      <c r="F472" s="45">
        <v>44651</v>
      </c>
      <c r="G472" s="46">
        <f t="shared" si="32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3"/>
        <v>4</v>
      </c>
      <c r="N472" s="44">
        <v>10013601</v>
      </c>
      <c r="O472" s="45">
        <v>43921</v>
      </c>
      <c r="P472" s="46">
        <f t="shared" si="34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31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465</v>
      </c>
      <c r="C473" s="42"/>
      <c r="D473" s="42"/>
      <c r="E473" s="44">
        <v>10012147</v>
      </c>
      <c r="F473" s="45">
        <v>43737</v>
      </c>
      <c r="G473" s="46">
        <f t="shared" si="32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3"/>
        <v>3</v>
      </c>
      <c r="N473" s="44">
        <v>10013032</v>
      </c>
      <c r="O473" s="45">
        <v>43956</v>
      </c>
      <c r="P473" s="46">
        <f t="shared" si="34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31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465</v>
      </c>
      <c r="C474" s="42"/>
      <c r="D474" s="42"/>
      <c r="E474" s="44">
        <v>10012076</v>
      </c>
      <c r="F474" s="45">
        <v>43737</v>
      </c>
      <c r="G474" s="46">
        <f t="shared" si="32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3"/>
        <v>3</v>
      </c>
      <c r="N474" s="44">
        <v>10013164</v>
      </c>
      <c r="O474" s="45">
        <v>43956</v>
      </c>
      <c r="P474" s="46">
        <f t="shared" si="34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31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127</v>
      </c>
      <c r="C475" s="42"/>
      <c r="D475" s="42"/>
      <c r="E475" s="44">
        <v>391654</v>
      </c>
      <c r="F475" s="45">
        <v>43786</v>
      </c>
      <c r="G475" s="46">
        <f t="shared" si="32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3"/>
        <v>8</v>
      </c>
      <c r="N475" s="44">
        <v>493497</v>
      </c>
      <c r="O475" s="45">
        <v>43056</v>
      </c>
      <c r="P475" s="46">
        <f t="shared" si="34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31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127</v>
      </c>
      <c r="C476" s="42"/>
      <c r="D476" s="42"/>
      <c r="E476" s="44">
        <v>383279</v>
      </c>
      <c r="F476" s="45">
        <v>43786</v>
      </c>
      <c r="G476" s="46">
        <f t="shared" si="32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3"/>
        <v>1</v>
      </c>
      <c r="N476" s="44">
        <v>493470</v>
      </c>
      <c r="O476" s="45">
        <v>43056</v>
      </c>
      <c r="P476" s="46">
        <f t="shared" si="34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31"/>
        <v>0</v>
      </c>
      <c r="W476" s="49"/>
      <c r="X476" s="49"/>
      <c r="Y476" s="49"/>
      <c r="Z476" s="56" t="s">
        <v>466</v>
      </c>
    </row>
    <row r="477" spans="1:26" x14ac:dyDescent="0.25">
      <c r="A477" s="42">
        <v>346</v>
      </c>
      <c r="B477" s="52" t="s">
        <v>127</v>
      </c>
      <c r="C477" s="42"/>
      <c r="D477" s="42"/>
      <c r="E477" s="44">
        <v>383285</v>
      </c>
      <c r="F477" s="45">
        <v>43786</v>
      </c>
      <c r="G477" s="46">
        <f t="shared" si="32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3"/>
        <v>2</v>
      </c>
      <c r="N477" s="44">
        <v>493496</v>
      </c>
      <c r="O477" s="45">
        <v>43056</v>
      </c>
      <c r="P477" s="46">
        <f t="shared" si="34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31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467</v>
      </c>
      <c r="C478" s="42"/>
      <c r="D478" s="42"/>
      <c r="E478" s="44">
        <v>10012033</v>
      </c>
      <c r="F478" s="45">
        <v>43850</v>
      </c>
      <c r="G478" s="46">
        <f t="shared" si="32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3"/>
        <v>2</v>
      </c>
      <c r="N478" s="44">
        <v>14195902</v>
      </c>
      <c r="O478" s="45">
        <v>43603</v>
      </c>
      <c r="P478" s="46">
        <f t="shared" si="34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31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468</v>
      </c>
      <c r="C479" s="42"/>
      <c r="D479" s="42"/>
      <c r="E479" s="44">
        <v>10012351</v>
      </c>
      <c r="F479" s="45">
        <v>43730</v>
      </c>
      <c r="G479" s="46">
        <f t="shared" si="32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3"/>
        <v>10</v>
      </c>
      <c r="N479" s="44">
        <v>10013335</v>
      </c>
      <c r="O479" s="45">
        <v>43000</v>
      </c>
      <c r="P479" s="46">
        <f t="shared" si="34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31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303</v>
      </c>
      <c r="C480" s="42"/>
      <c r="D480" s="42"/>
      <c r="E480" s="44">
        <v>10012974</v>
      </c>
      <c r="F480" s="45">
        <v>44223</v>
      </c>
      <c r="G480" s="46">
        <f t="shared" si="32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3"/>
        <v>2</v>
      </c>
      <c r="N480" s="44">
        <v>10013493</v>
      </c>
      <c r="O480" s="45">
        <v>43492</v>
      </c>
      <c r="P480" s="46">
        <f t="shared" si="34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31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303</v>
      </c>
      <c r="C481" s="42"/>
      <c r="D481" s="42"/>
      <c r="E481" s="44">
        <v>10012337</v>
      </c>
      <c r="F481" s="45">
        <v>44223</v>
      </c>
      <c r="G481" s="46">
        <f t="shared" si="32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3"/>
        <v>3</v>
      </c>
      <c r="N481" s="44">
        <v>10013660</v>
      </c>
      <c r="O481" s="45">
        <v>43492</v>
      </c>
      <c r="P481" s="46">
        <f t="shared" si="34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31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274</v>
      </c>
      <c r="C482" s="42"/>
      <c r="D482" s="98" t="s">
        <v>351</v>
      </c>
      <c r="E482" s="44">
        <v>15995100</v>
      </c>
      <c r="F482" s="45">
        <v>44225</v>
      </c>
      <c r="G482" s="46">
        <f t="shared" si="32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3"/>
        <v>5</v>
      </c>
      <c r="N482" s="44">
        <v>1200227</v>
      </c>
      <c r="O482" s="45">
        <v>43494</v>
      </c>
      <c r="P482" s="46">
        <f t="shared" si="34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31"/>
        <v>5</v>
      </c>
      <c r="W482" s="49"/>
      <c r="X482" s="49"/>
      <c r="Y482" s="49"/>
      <c r="Z482" s="49" t="s">
        <v>332</v>
      </c>
    </row>
    <row r="483" spans="1:26" x14ac:dyDescent="0.25">
      <c r="A483" s="42">
        <v>350</v>
      </c>
      <c r="B483" s="52" t="s">
        <v>274</v>
      </c>
      <c r="C483" s="42"/>
      <c r="D483" s="98" t="s">
        <v>351</v>
      </c>
      <c r="E483" s="44">
        <v>1595086</v>
      </c>
      <c r="F483" s="45">
        <v>40937</v>
      </c>
      <c r="G483" s="46">
        <f t="shared" si="32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3"/>
        <v>1</v>
      </c>
      <c r="N483" s="44">
        <v>1204831</v>
      </c>
      <c r="O483" s="45">
        <v>43494</v>
      </c>
      <c r="P483" s="46">
        <f t="shared" si="34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31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274</v>
      </c>
      <c r="C484" s="42"/>
      <c r="D484" s="98" t="s">
        <v>351</v>
      </c>
      <c r="E484" s="44">
        <v>2151363</v>
      </c>
      <c r="F484" s="45">
        <v>44225</v>
      </c>
      <c r="G484" s="46">
        <f t="shared" si="32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3"/>
        <v>1</v>
      </c>
      <c r="N484" s="44">
        <v>2212543</v>
      </c>
      <c r="O484" s="45">
        <v>43494</v>
      </c>
      <c r="P484" s="46">
        <f t="shared" si="34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31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82</v>
      </c>
      <c r="C485" s="42"/>
      <c r="D485" s="42"/>
      <c r="E485" s="58">
        <v>10010944</v>
      </c>
      <c r="F485" s="59">
        <v>44609</v>
      </c>
      <c r="G485" s="46">
        <f t="shared" si="32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3"/>
        <v>7</v>
      </c>
      <c r="N485" s="58">
        <v>10013984</v>
      </c>
      <c r="O485" s="59">
        <v>43878</v>
      </c>
      <c r="P485" s="46">
        <f t="shared" si="34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31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469</v>
      </c>
      <c r="C486" s="42"/>
      <c r="D486" s="42"/>
      <c r="E486" s="58"/>
      <c r="F486" s="58"/>
      <c r="G486" s="46">
        <f t="shared" si="32"/>
        <v>0</v>
      </c>
      <c r="H486" s="47"/>
      <c r="I486" s="48"/>
      <c r="J486" s="58"/>
      <c r="K486" s="58"/>
      <c r="L486" s="126"/>
      <c r="M486" s="50">
        <f t="shared" si="33"/>
        <v>0</v>
      </c>
      <c r="N486" s="44"/>
      <c r="O486" s="44"/>
      <c r="P486" s="46">
        <f t="shared" si="34"/>
        <v>0</v>
      </c>
      <c r="Q486" s="49"/>
      <c r="R486" s="49"/>
      <c r="S486" s="49"/>
      <c r="T486" s="49"/>
      <c r="U486" s="50"/>
      <c r="V486" s="50">
        <f t="shared" si="31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83</v>
      </c>
      <c r="C487" s="42"/>
      <c r="D487" s="42"/>
      <c r="E487" s="58">
        <v>10010927</v>
      </c>
      <c r="F487" s="59">
        <v>44609</v>
      </c>
      <c r="G487" s="46">
        <f t="shared" si="32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3"/>
        <v>3</v>
      </c>
      <c r="N487" s="58">
        <v>10013738</v>
      </c>
      <c r="O487" s="59">
        <v>43878</v>
      </c>
      <c r="P487" s="46">
        <f t="shared" si="34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31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83</v>
      </c>
      <c r="C488" s="42"/>
      <c r="D488" s="42"/>
      <c r="E488" s="58">
        <v>10010858</v>
      </c>
      <c r="F488" s="59">
        <v>44609</v>
      </c>
      <c r="G488" s="46">
        <f t="shared" si="32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3"/>
        <v>6</v>
      </c>
      <c r="N488" s="58">
        <v>10013322</v>
      </c>
      <c r="O488" s="59">
        <v>43878</v>
      </c>
      <c r="P488" s="46">
        <f t="shared" si="34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31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275</v>
      </c>
      <c r="C489" s="42"/>
      <c r="D489" s="42"/>
      <c r="E489" s="44">
        <v>100010566</v>
      </c>
      <c r="F489" s="45">
        <v>44216</v>
      </c>
      <c r="G489" s="46">
        <f t="shared" si="32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3"/>
        <v>10</v>
      </c>
      <c r="N489" s="44">
        <v>10013223</v>
      </c>
      <c r="O489" s="45">
        <v>43485</v>
      </c>
      <c r="P489" s="46">
        <f t="shared" si="34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31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275</v>
      </c>
      <c r="C490" s="42"/>
      <c r="D490" s="42"/>
      <c r="E490" s="44">
        <v>100010900</v>
      </c>
      <c r="F490" s="45">
        <v>44216</v>
      </c>
      <c r="G490" s="46">
        <f t="shared" si="32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3"/>
        <v>0</v>
      </c>
      <c r="N490" s="44">
        <v>10013683</v>
      </c>
      <c r="O490" s="45">
        <v>43485</v>
      </c>
      <c r="P490" s="46">
        <f t="shared" si="34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31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275</v>
      </c>
      <c r="C491" s="42"/>
      <c r="D491" s="42"/>
      <c r="E491" s="44">
        <v>100011184</v>
      </c>
      <c r="F491" s="45">
        <v>44216</v>
      </c>
      <c r="G491" s="46">
        <f t="shared" si="32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3"/>
        <v>2</v>
      </c>
      <c r="N491" s="44">
        <v>10013217</v>
      </c>
      <c r="O491" s="45">
        <v>43485</v>
      </c>
      <c r="P491" s="46">
        <f t="shared" si="34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31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470</v>
      </c>
      <c r="C492" s="42"/>
      <c r="D492" s="98" t="s">
        <v>350</v>
      </c>
      <c r="E492" s="44">
        <v>10812</v>
      </c>
      <c r="F492" s="45">
        <v>43783</v>
      </c>
      <c r="G492" s="46">
        <f t="shared" si="32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3"/>
        <v>7</v>
      </c>
      <c r="N492" s="44">
        <v>13231</v>
      </c>
      <c r="O492" s="45">
        <v>43053</v>
      </c>
      <c r="P492" s="46">
        <f t="shared" si="34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31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237</v>
      </c>
      <c r="C493" s="42"/>
      <c r="D493" s="42"/>
      <c r="E493" s="44">
        <v>10966</v>
      </c>
      <c r="F493" s="45">
        <v>44371</v>
      </c>
      <c r="G493" s="46">
        <f t="shared" si="32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3"/>
        <v>6</v>
      </c>
      <c r="N493" s="44">
        <v>13529</v>
      </c>
      <c r="O493" s="45">
        <v>43640</v>
      </c>
      <c r="P493" s="46">
        <f t="shared" si="34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31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133</v>
      </c>
      <c r="C494" s="42"/>
      <c r="D494" s="42"/>
      <c r="E494" s="58">
        <v>10010692</v>
      </c>
      <c r="F494" s="59">
        <v>44724</v>
      </c>
      <c r="G494" s="46">
        <f t="shared" si="32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3"/>
        <v>7</v>
      </c>
      <c r="N494" s="58">
        <v>10013689</v>
      </c>
      <c r="O494" s="59">
        <v>43994</v>
      </c>
      <c r="P494" s="46">
        <f t="shared" si="34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31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133</v>
      </c>
      <c r="C495" s="42"/>
      <c r="D495" s="42"/>
      <c r="E495" s="58">
        <v>10011994</v>
      </c>
      <c r="F495" s="59">
        <v>44724</v>
      </c>
      <c r="G495" s="46">
        <f t="shared" si="32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3"/>
        <v>3</v>
      </c>
      <c r="N495" s="58">
        <v>10013634</v>
      </c>
      <c r="O495" s="59">
        <v>43994</v>
      </c>
      <c r="P495" s="46">
        <f t="shared" si="34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31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233</v>
      </c>
      <c r="C496" s="42"/>
      <c r="D496" s="42"/>
      <c r="E496" s="44">
        <v>10789</v>
      </c>
      <c r="F496" s="45">
        <v>44724</v>
      </c>
      <c r="G496" s="46">
        <f t="shared" si="32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3"/>
        <v>1</v>
      </c>
      <c r="N496" s="44">
        <v>13204</v>
      </c>
      <c r="O496" s="45">
        <v>43994</v>
      </c>
      <c r="P496" s="46">
        <f t="shared" si="34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31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233</v>
      </c>
      <c r="C497" s="42"/>
      <c r="D497" s="42"/>
      <c r="E497" s="44">
        <v>10835</v>
      </c>
      <c r="F497" s="45">
        <v>44724</v>
      </c>
      <c r="G497" s="46">
        <f t="shared" si="32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3"/>
        <v>4</v>
      </c>
      <c r="N497" s="44">
        <v>13318</v>
      </c>
      <c r="O497" s="45">
        <v>43994</v>
      </c>
      <c r="P497" s="46">
        <f t="shared" si="34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31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233</v>
      </c>
      <c r="C498" s="42"/>
      <c r="D498" s="42"/>
      <c r="E498" s="44">
        <v>10871</v>
      </c>
      <c r="F498" s="45">
        <v>44724</v>
      </c>
      <c r="G498" s="46">
        <f t="shared" si="32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3"/>
        <v>5</v>
      </c>
      <c r="N498" s="44">
        <v>13496</v>
      </c>
      <c r="O498" s="45">
        <v>43994</v>
      </c>
      <c r="P498" s="46">
        <f t="shared" si="34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31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276</v>
      </c>
      <c r="C499" s="42"/>
      <c r="D499" s="54" t="s">
        <v>345</v>
      </c>
      <c r="E499" s="44">
        <v>364205095</v>
      </c>
      <c r="F499" s="45">
        <v>44215</v>
      </c>
      <c r="G499" s="46">
        <f t="shared" si="32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3"/>
        <v>8</v>
      </c>
      <c r="N499" s="44">
        <v>16877942</v>
      </c>
      <c r="O499" s="45">
        <v>43484</v>
      </c>
      <c r="P499" s="46">
        <f t="shared" si="34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31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471</v>
      </c>
      <c r="C500" s="42"/>
      <c r="D500" s="42"/>
      <c r="E500" s="44">
        <v>10010650</v>
      </c>
      <c r="F500" s="45">
        <v>44223</v>
      </c>
      <c r="G500" s="46">
        <f t="shared" si="32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3"/>
        <v>1</v>
      </c>
      <c r="N500" s="44">
        <v>10013270</v>
      </c>
      <c r="O500" s="45">
        <v>43492</v>
      </c>
      <c r="P500" s="46">
        <f t="shared" si="34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31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309</v>
      </c>
      <c r="C501" s="42"/>
      <c r="D501" s="42"/>
      <c r="E501" s="44">
        <v>10012194</v>
      </c>
      <c r="F501" s="45">
        <v>44259</v>
      </c>
      <c r="G501" s="46">
        <f t="shared" si="32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3"/>
        <v>7</v>
      </c>
      <c r="N501" s="44">
        <v>10013176</v>
      </c>
      <c r="O501" s="45">
        <v>43528</v>
      </c>
      <c r="P501" s="46">
        <f t="shared" si="34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31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309</v>
      </c>
      <c r="C502" s="42"/>
      <c r="D502" s="42"/>
      <c r="E502" s="44">
        <v>17970085</v>
      </c>
      <c r="F502" s="45">
        <v>44274</v>
      </c>
      <c r="G502" s="46">
        <f t="shared" si="32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3"/>
        <v>3</v>
      </c>
      <c r="N502" s="44">
        <v>10013115</v>
      </c>
      <c r="O502" s="45">
        <v>43528</v>
      </c>
      <c r="P502" s="46">
        <f t="shared" si="34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31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472</v>
      </c>
      <c r="C503" s="106" t="s">
        <v>321</v>
      </c>
      <c r="D503" s="127" t="s">
        <v>426</v>
      </c>
      <c r="E503" s="58">
        <v>11407</v>
      </c>
      <c r="F503" s="59">
        <v>43622</v>
      </c>
      <c r="G503" s="46">
        <f t="shared" si="32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3"/>
        <v>0</v>
      </c>
      <c r="N503" s="58">
        <v>13577</v>
      </c>
      <c r="O503" s="59">
        <v>42892</v>
      </c>
      <c r="P503" s="46">
        <f t="shared" si="34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31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472</v>
      </c>
      <c r="C504" s="127" t="s">
        <v>321</v>
      </c>
      <c r="D504" s="127" t="s">
        <v>426</v>
      </c>
      <c r="E504" s="58">
        <v>10662</v>
      </c>
      <c r="F504" s="59">
        <v>43622</v>
      </c>
      <c r="G504" s="46">
        <f t="shared" si="32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3"/>
        <v>0</v>
      </c>
      <c r="N504" s="58">
        <v>13525</v>
      </c>
      <c r="O504" s="59">
        <v>42892</v>
      </c>
      <c r="P504" s="46">
        <f t="shared" si="34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31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472</v>
      </c>
      <c r="C505" s="127" t="s">
        <v>321</v>
      </c>
      <c r="D505" s="127" t="s">
        <v>426</v>
      </c>
      <c r="E505" s="58">
        <v>10987</v>
      </c>
      <c r="F505" s="59">
        <v>43622</v>
      </c>
      <c r="G505" s="46">
        <f t="shared" si="32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3"/>
        <v>0</v>
      </c>
      <c r="N505" s="58">
        <v>13498</v>
      </c>
      <c r="O505" s="59">
        <v>42892</v>
      </c>
      <c r="P505" s="46">
        <f t="shared" si="34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31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207</v>
      </c>
      <c r="C506" s="42"/>
      <c r="D506" s="54" t="s">
        <v>346</v>
      </c>
      <c r="E506" s="44">
        <v>10012135</v>
      </c>
      <c r="F506" s="45">
        <v>43197</v>
      </c>
      <c r="G506" s="46">
        <f t="shared" si="32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3"/>
        <v>5</v>
      </c>
      <c r="N506" s="44">
        <v>10013400</v>
      </c>
      <c r="O506" s="45">
        <v>43875</v>
      </c>
      <c r="P506" s="46">
        <f t="shared" si="34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31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301</v>
      </c>
      <c r="C507" s="42"/>
      <c r="D507" s="66" t="s">
        <v>346</v>
      </c>
      <c r="E507" s="44">
        <v>10012329</v>
      </c>
      <c r="F507" s="45">
        <v>43829</v>
      </c>
      <c r="G507" s="46">
        <f t="shared" si="32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3"/>
        <v>1</v>
      </c>
      <c r="N507" s="44">
        <v>10013187</v>
      </c>
      <c r="O507" s="45">
        <v>43099</v>
      </c>
      <c r="P507" s="46">
        <f t="shared" si="34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31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157</v>
      </c>
      <c r="C508" s="42"/>
      <c r="D508" s="66" t="s">
        <v>346</v>
      </c>
      <c r="E508" s="44">
        <v>10012404</v>
      </c>
      <c r="F508" s="45">
        <v>44651</v>
      </c>
      <c r="G508" s="46">
        <f t="shared" si="32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3"/>
        <v>3</v>
      </c>
      <c r="N508" s="44">
        <v>10013325</v>
      </c>
      <c r="O508" s="45">
        <v>43921</v>
      </c>
      <c r="P508" s="46">
        <f t="shared" si="34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31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157</v>
      </c>
      <c r="C509" s="42"/>
      <c r="D509" s="54" t="s">
        <v>346</v>
      </c>
      <c r="E509" s="44">
        <v>10012060</v>
      </c>
      <c r="F509" s="45">
        <v>44651</v>
      </c>
      <c r="G509" s="46">
        <f t="shared" si="32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3"/>
        <v>1</v>
      </c>
      <c r="N509" s="44">
        <v>10013759</v>
      </c>
      <c r="O509" s="45">
        <v>43921</v>
      </c>
      <c r="P509" s="46">
        <f t="shared" si="34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31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158</v>
      </c>
      <c r="C510" s="42"/>
      <c r="D510" s="42"/>
      <c r="E510" s="44">
        <v>8916088</v>
      </c>
      <c r="F510" s="45" t="s">
        <v>306</v>
      </c>
      <c r="G510" s="46">
        <f t="shared" si="32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3"/>
        <v>34</v>
      </c>
      <c r="N510" s="44">
        <v>8904195</v>
      </c>
      <c r="O510" s="45">
        <v>43492</v>
      </c>
      <c r="P510" s="46">
        <f t="shared" si="34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31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158</v>
      </c>
      <c r="C511" s="42"/>
      <c r="D511" s="42"/>
      <c r="E511" s="44">
        <v>8904182</v>
      </c>
      <c r="F511" s="45">
        <v>44223</v>
      </c>
      <c r="G511" s="46">
        <f t="shared" si="32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3"/>
        <v>20</v>
      </c>
      <c r="N511" s="44">
        <v>8904186</v>
      </c>
      <c r="O511" s="45">
        <v>43492</v>
      </c>
      <c r="P511" s="46">
        <f t="shared" si="34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31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158</v>
      </c>
      <c r="C512" s="42"/>
      <c r="D512" s="42"/>
      <c r="E512" s="44">
        <v>8904183</v>
      </c>
      <c r="F512" s="45">
        <v>44223</v>
      </c>
      <c r="G512" s="46">
        <f t="shared" si="32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3"/>
        <v>84</v>
      </c>
      <c r="N512" s="44">
        <v>8916096</v>
      </c>
      <c r="O512" s="45">
        <v>43492</v>
      </c>
      <c r="P512" s="46">
        <f t="shared" si="34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31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217</v>
      </c>
      <c r="C513" s="42"/>
      <c r="D513" s="42"/>
      <c r="E513" s="44">
        <v>12181</v>
      </c>
      <c r="F513" s="45">
        <v>43783</v>
      </c>
      <c r="G513" s="46">
        <f t="shared" si="32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3"/>
        <v>5</v>
      </c>
      <c r="N513" s="44">
        <v>13189</v>
      </c>
      <c r="O513" s="45">
        <v>43053</v>
      </c>
      <c r="P513" s="46">
        <f t="shared" si="34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31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226</v>
      </c>
      <c r="C514" s="42"/>
      <c r="D514" s="42"/>
      <c r="E514" s="44">
        <v>10012195</v>
      </c>
      <c r="F514" s="45">
        <v>43609</v>
      </c>
      <c r="G514" s="46">
        <f t="shared" si="32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3"/>
        <v>1</v>
      </c>
      <c r="N514" s="44">
        <v>10013868</v>
      </c>
      <c r="O514" s="45">
        <v>42879</v>
      </c>
      <c r="P514" s="46">
        <f t="shared" si="34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5">U514-T514</f>
        <v>0</v>
      </c>
      <c r="W514" s="49"/>
      <c r="X514" s="49"/>
      <c r="Y514" s="49"/>
      <c r="Z514" s="56" t="s">
        <v>358</v>
      </c>
    </row>
    <row r="515" spans="1:26" x14ac:dyDescent="0.25">
      <c r="A515" s="42">
        <v>369</v>
      </c>
      <c r="B515" s="43" t="s">
        <v>473</v>
      </c>
      <c r="C515" s="42"/>
      <c r="D515" s="42"/>
      <c r="E515" s="44">
        <v>10012890</v>
      </c>
      <c r="F515" s="45">
        <v>43730</v>
      </c>
      <c r="G515" s="46">
        <f t="shared" ref="G515:G571" si="36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7">L515-K515</f>
        <v>3</v>
      </c>
      <c r="N515" s="44">
        <v>10013653</v>
      </c>
      <c r="O515" s="45">
        <v>43000</v>
      </c>
      <c r="P515" s="46">
        <f t="shared" ref="P515:P571" si="38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5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473</v>
      </c>
      <c r="C516" s="42"/>
      <c r="D516" s="42"/>
      <c r="E516" s="44">
        <v>10012185</v>
      </c>
      <c r="F516" s="45">
        <v>43730</v>
      </c>
      <c r="G516" s="46">
        <f t="shared" si="36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7"/>
        <v>0</v>
      </c>
      <c r="N516" s="44">
        <v>10013373</v>
      </c>
      <c r="O516" s="45">
        <v>43000</v>
      </c>
      <c r="P516" s="46">
        <f t="shared" si="38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5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474</v>
      </c>
      <c r="C517" s="42"/>
      <c r="D517" s="79" t="s">
        <v>386</v>
      </c>
      <c r="E517" s="58">
        <v>10012375</v>
      </c>
      <c r="F517" s="59">
        <v>43664</v>
      </c>
      <c r="G517" s="46">
        <f t="shared" si="36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7"/>
        <v>2</v>
      </c>
      <c r="N517" s="58">
        <v>10013694</v>
      </c>
      <c r="O517" s="59">
        <v>42934</v>
      </c>
      <c r="P517" s="46">
        <f t="shared" si="38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5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474</v>
      </c>
      <c r="C518" s="42"/>
      <c r="D518" s="79" t="s">
        <v>386</v>
      </c>
      <c r="E518" s="58">
        <v>10012780</v>
      </c>
      <c r="F518" s="59">
        <v>43664</v>
      </c>
      <c r="G518" s="46">
        <f t="shared" si="36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7"/>
        <v>1</v>
      </c>
      <c r="N518" s="58">
        <v>10013307</v>
      </c>
      <c r="O518" s="59">
        <v>42934</v>
      </c>
      <c r="P518" s="46">
        <f t="shared" si="38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5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474</v>
      </c>
      <c r="C519" s="42"/>
      <c r="D519" s="79" t="s">
        <v>386</v>
      </c>
      <c r="E519" s="58">
        <v>10012117</v>
      </c>
      <c r="F519" s="59">
        <v>43664</v>
      </c>
      <c r="G519" s="46">
        <f t="shared" si="36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7"/>
        <v>2</v>
      </c>
      <c r="N519" s="58">
        <v>10013327</v>
      </c>
      <c r="O519" s="59">
        <v>42934</v>
      </c>
      <c r="P519" s="46">
        <f t="shared" si="38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5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475</v>
      </c>
      <c r="C520" s="42"/>
      <c r="D520" s="42"/>
      <c r="E520" s="44">
        <v>10012034</v>
      </c>
      <c r="F520" s="45">
        <v>44607</v>
      </c>
      <c r="G520" s="46">
        <f t="shared" si="36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7"/>
        <v>4</v>
      </c>
      <c r="N520" s="44">
        <v>10013843</v>
      </c>
      <c r="O520" s="45">
        <v>43876</v>
      </c>
      <c r="P520" s="46">
        <f t="shared" si="38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5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343</v>
      </c>
      <c r="C521" s="42"/>
      <c r="D521" s="42"/>
      <c r="E521" s="44">
        <v>10012044</v>
      </c>
      <c r="F521" s="45">
        <v>43914</v>
      </c>
      <c r="G521" s="46">
        <f t="shared" si="36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7"/>
        <v>12</v>
      </c>
      <c r="N521" s="44">
        <v>10013330</v>
      </c>
      <c r="O521" s="45">
        <v>43183</v>
      </c>
      <c r="P521" s="46">
        <f t="shared" si="38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5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277</v>
      </c>
      <c r="C522" s="42"/>
      <c r="D522" s="54" t="s">
        <v>345</v>
      </c>
      <c r="E522" s="44">
        <v>10012260</v>
      </c>
      <c r="F522" s="45">
        <v>44672</v>
      </c>
      <c r="G522" s="46">
        <f t="shared" si="36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7"/>
        <v>1</v>
      </c>
      <c r="N522" s="44">
        <v>10013208</v>
      </c>
      <c r="O522" s="45">
        <v>43942</v>
      </c>
      <c r="P522" s="46">
        <f t="shared" si="38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5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277</v>
      </c>
      <c r="C523" s="42"/>
      <c r="D523" s="54" t="s">
        <v>345</v>
      </c>
      <c r="E523" s="44">
        <v>10012178</v>
      </c>
      <c r="F523" s="45">
        <v>44672</v>
      </c>
      <c r="G523" s="46">
        <f t="shared" si="36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7"/>
        <v>1</v>
      </c>
      <c r="N523" s="44">
        <v>10013486</v>
      </c>
      <c r="O523" s="45">
        <v>43942</v>
      </c>
      <c r="P523" s="46">
        <f t="shared" si="38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5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278</v>
      </c>
      <c r="C524" s="42"/>
      <c r="D524" s="54" t="s">
        <v>345</v>
      </c>
      <c r="E524" s="44">
        <v>10012930</v>
      </c>
      <c r="F524" s="45">
        <v>44238</v>
      </c>
      <c r="G524" s="46">
        <f t="shared" si="36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7"/>
        <v>0</v>
      </c>
      <c r="N524" s="44">
        <v>10013835</v>
      </c>
      <c r="O524" s="45">
        <v>43507</v>
      </c>
      <c r="P524" s="46">
        <f t="shared" si="38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5"/>
        <v>8</v>
      </c>
      <c r="W524" s="49"/>
      <c r="X524" s="49"/>
      <c r="Y524" s="49"/>
      <c r="Z524" s="49" t="s">
        <v>360</v>
      </c>
    </row>
    <row r="525" spans="1:26" x14ac:dyDescent="0.25">
      <c r="A525" s="42">
        <v>374</v>
      </c>
      <c r="B525" s="52" t="s">
        <v>278</v>
      </c>
      <c r="C525" s="42"/>
      <c r="D525" s="54" t="s">
        <v>345</v>
      </c>
      <c r="E525" s="44">
        <v>10012366</v>
      </c>
      <c r="F525" s="45">
        <v>44238</v>
      </c>
      <c r="G525" s="46">
        <f t="shared" si="36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7"/>
        <v>0</v>
      </c>
      <c r="N525" s="44">
        <v>10013628</v>
      </c>
      <c r="O525" s="45">
        <v>43507</v>
      </c>
      <c r="P525" s="46">
        <f t="shared" si="38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5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278</v>
      </c>
      <c r="C526" s="42"/>
      <c r="D526" s="54" t="s">
        <v>345</v>
      </c>
      <c r="E526" s="44">
        <v>10012191</v>
      </c>
      <c r="F526" s="45">
        <v>44238</v>
      </c>
      <c r="G526" s="46">
        <f t="shared" si="36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7"/>
        <v>0</v>
      </c>
      <c r="N526" s="44">
        <v>10013624</v>
      </c>
      <c r="O526" s="45">
        <v>43507</v>
      </c>
      <c r="P526" s="46">
        <f t="shared" si="38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5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84</v>
      </c>
      <c r="C527" s="42"/>
      <c r="D527" s="42"/>
      <c r="E527" s="44">
        <v>6749870</v>
      </c>
      <c r="F527" s="45">
        <v>43488</v>
      </c>
      <c r="G527" s="46">
        <f t="shared" si="36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7"/>
        <v>6</v>
      </c>
      <c r="N527" s="44">
        <v>2806209</v>
      </c>
      <c r="O527" s="45">
        <v>42758</v>
      </c>
      <c r="P527" s="46">
        <f t="shared" si="38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5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476</v>
      </c>
      <c r="C528" s="42"/>
      <c r="D528" s="54" t="s">
        <v>345</v>
      </c>
      <c r="E528" s="44">
        <v>10012701</v>
      </c>
      <c r="F528" s="45">
        <v>44649</v>
      </c>
      <c r="G528" s="46">
        <f t="shared" si="36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7"/>
        <v>11</v>
      </c>
      <c r="N528" s="44">
        <v>10013182</v>
      </c>
      <c r="O528" s="45">
        <v>43919</v>
      </c>
      <c r="P528" s="46">
        <f t="shared" si="38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5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477</v>
      </c>
      <c r="C529" s="42"/>
      <c r="D529" s="42"/>
      <c r="E529" s="44">
        <v>10012602</v>
      </c>
      <c r="F529" s="45">
        <v>43758</v>
      </c>
      <c r="G529" s="46">
        <f t="shared" si="36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7"/>
        <v>4</v>
      </c>
      <c r="N529" s="44">
        <v>10013430</v>
      </c>
      <c r="O529" s="45">
        <v>43028</v>
      </c>
      <c r="P529" s="46">
        <f t="shared" si="38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5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477</v>
      </c>
      <c r="C530" s="42"/>
      <c r="D530" s="42"/>
      <c r="E530" s="44">
        <v>10012036</v>
      </c>
      <c r="F530" s="45">
        <v>43758</v>
      </c>
      <c r="G530" s="46">
        <f t="shared" si="36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7"/>
        <v>4</v>
      </c>
      <c r="N530" s="44">
        <v>10013154</v>
      </c>
      <c r="O530" s="45">
        <v>43028</v>
      </c>
      <c r="P530" s="46">
        <f t="shared" si="38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5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353</v>
      </c>
      <c r="C531" s="42"/>
      <c r="D531" s="42"/>
      <c r="E531" s="44"/>
      <c r="F531" s="45"/>
      <c r="G531" s="46">
        <f t="shared" si="36"/>
        <v>0</v>
      </c>
      <c r="H531" s="47"/>
      <c r="I531" s="48"/>
      <c r="J531" s="49"/>
      <c r="K531" s="49"/>
      <c r="L531" s="50"/>
      <c r="M531" s="50">
        <f t="shared" si="37"/>
        <v>0</v>
      </c>
      <c r="N531" s="44"/>
      <c r="O531" s="44"/>
      <c r="P531" s="46">
        <f t="shared" si="38"/>
        <v>0</v>
      </c>
      <c r="Q531" s="49"/>
      <c r="R531" s="49"/>
      <c r="S531" s="49"/>
      <c r="T531" s="49"/>
      <c r="U531" s="50"/>
      <c r="V531" s="50">
        <f t="shared" si="35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478</v>
      </c>
      <c r="C532" s="42"/>
      <c r="D532" s="54" t="s">
        <v>345</v>
      </c>
      <c r="E532" s="44">
        <v>10010565</v>
      </c>
      <c r="F532" s="45"/>
      <c r="G532" s="46">
        <f t="shared" si="36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7"/>
        <v>14</v>
      </c>
      <c r="N532" s="44">
        <v>10013613</v>
      </c>
      <c r="O532" s="45"/>
      <c r="P532" s="46">
        <f t="shared" si="38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5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479</v>
      </c>
      <c r="C533" s="42"/>
      <c r="D533" s="42"/>
      <c r="E533" s="128">
        <v>10012023</v>
      </c>
      <c r="F533" s="45">
        <v>43730</v>
      </c>
      <c r="G533" s="46">
        <f t="shared" si="36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7"/>
        <v>11</v>
      </c>
      <c r="N533" s="44">
        <v>10013282</v>
      </c>
      <c r="O533" s="45">
        <v>43000</v>
      </c>
      <c r="P533" s="46">
        <f t="shared" si="38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5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287</v>
      </c>
      <c r="C534" s="42"/>
      <c r="D534" s="42"/>
      <c r="E534" s="44"/>
      <c r="F534" s="45"/>
      <c r="G534" s="46">
        <f t="shared" si="36"/>
        <v>0</v>
      </c>
      <c r="H534" s="47"/>
      <c r="I534" s="48"/>
      <c r="J534" s="49"/>
      <c r="K534" s="49"/>
      <c r="L534" s="50"/>
      <c r="M534" s="50">
        <f t="shared" si="37"/>
        <v>0</v>
      </c>
      <c r="N534" s="44"/>
      <c r="O534" s="44"/>
      <c r="P534" s="46">
        <f t="shared" si="38"/>
        <v>0</v>
      </c>
      <c r="Q534" s="49"/>
      <c r="R534" s="49"/>
      <c r="S534" s="49"/>
      <c r="T534" s="49"/>
      <c r="U534" s="50"/>
      <c r="V534" s="50">
        <f t="shared" si="35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480</v>
      </c>
      <c r="C535" s="42"/>
      <c r="D535" s="54" t="s">
        <v>345</v>
      </c>
      <c r="E535" s="44">
        <v>10012190</v>
      </c>
      <c r="F535" s="45">
        <v>43807</v>
      </c>
      <c r="G535" s="46">
        <f t="shared" si="36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7"/>
        <v>2</v>
      </c>
      <c r="N535" s="44">
        <v>10013337</v>
      </c>
      <c r="O535" s="45">
        <v>43077</v>
      </c>
      <c r="P535" s="46">
        <f t="shared" si="38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5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480</v>
      </c>
      <c r="C536" s="42"/>
      <c r="D536" s="54" t="s">
        <v>345</v>
      </c>
      <c r="E536" s="44">
        <v>10012568</v>
      </c>
      <c r="F536" s="45">
        <v>43807</v>
      </c>
      <c r="G536" s="46">
        <f t="shared" si="36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7"/>
        <v>4</v>
      </c>
      <c r="N536" s="44">
        <v>10013536</v>
      </c>
      <c r="O536" s="45">
        <v>43077</v>
      </c>
      <c r="P536" s="46">
        <f t="shared" si="38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5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480</v>
      </c>
      <c r="C537" s="42"/>
      <c r="D537" s="54" t="s">
        <v>345</v>
      </c>
      <c r="E537" s="44">
        <v>10012980</v>
      </c>
      <c r="F537" s="45">
        <v>43807</v>
      </c>
      <c r="G537" s="46">
        <f t="shared" si="36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7"/>
        <v>3</v>
      </c>
      <c r="N537" s="44">
        <v>10013551</v>
      </c>
      <c r="O537" s="45">
        <v>43077</v>
      </c>
      <c r="P537" s="46">
        <f t="shared" si="38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5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340</v>
      </c>
      <c r="C538" s="42"/>
      <c r="D538" s="42"/>
      <c r="E538" s="44">
        <v>10012143</v>
      </c>
      <c r="F538" s="45">
        <v>43525</v>
      </c>
      <c r="G538" s="46">
        <f t="shared" si="36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7"/>
        <v>9</v>
      </c>
      <c r="N538" s="44">
        <v>10013561</v>
      </c>
      <c r="O538" s="45">
        <v>42795</v>
      </c>
      <c r="P538" s="46">
        <f t="shared" si="38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5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481</v>
      </c>
      <c r="C539" s="106" t="s">
        <v>321</v>
      </c>
      <c r="D539" s="106" t="s">
        <v>426</v>
      </c>
      <c r="E539" s="44">
        <v>10012075</v>
      </c>
      <c r="F539" s="45">
        <v>43807</v>
      </c>
      <c r="G539" s="46">
        <f t="shared" si="36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7"/>
        <v>0</v>
      </c>
      <c r="N539" s="44">
        <v>10013196</v>
      </c>
      <c r="O539" s="45">
        <v>43077</v>
      </c>
      <c r="P539" s="46">
        <f t="shared" si="38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5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279</v>
      </c>
      <c r="C540" s="42"/>
      <c r="D540" s="66" t="s">
        <v>348</v>
      </c>
      <c r="E540" s="44">
        <v>10880</v>
      </c>
      <c r="F540" s="45">
        <v>43790</v>
      </c>
      <c r="G540" s="46">
        <f t="shared" si="36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7"/>
        <v>2</v>
      </c>
      <c r="N540" s="44">
        <v>13387</v>
      </c>
      <c r="O540" s="45">
        <v>43060</v>
      </c>
      <c r="P540" s="46">
        <f t="shared" si="38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5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279</v>
      </c>
      <c r="C541" s="42"/>
      <c r="D541" s="54" t="s">
        <v>348</v>
      </c>
      <c r="E541" s="44">
        <v>12345</v>
      </c>
      <c r="F541" s="45">
        <v>43790</v>
      </c>
      <c r="G541" s="46">
        <f t="shared" si="36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7"/>
        <v>0</v>
      </c>
      <c r="N541" s="44">
        <v>13200</v>
      </c>
      <c r="O541" s="45">
        <v>43060</v>
      </c>
      <c r="P541" s="46">
        <f t="shared" si="38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5"/>
        <v>1</v>
      </c>
      <c r="W541" s="49"/>
      <c r="X541" s="49"/>
      <c r="Y541" s="49"/>
      <c r="Z541" s="49" t="s">
        <v>359</v>
      </c>
    </row>
    <row r="542" spans="1:26" x14ac:dyDescent="0.25">
      <c r="A542" s="42">
        <v>386</v>
      </c>
      <c r="B542" s="43" t="s">
        <v>323</v>
      </c>
      <c r="C542" s="42"/>
      <c r="D542" s="98" t="s">
        <v>386</v>
      </c>
      <c r="E542" s="44">
        <v>12048</v>
      </c>
      <c r="F542" s="45">
        <v>43790</v>
      </c>
      <c r="G542" s="46">
        <f t="shared" si="36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7"/>
        <v>2</v>
      </c>
      <c r="N542" s="44">
        <v>13093</v>
      </c>
      <c r="O542" s="45">
        <v>43060</v>
      </c>
      <c r="P542" s="46">
        <f t="shared" si="38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5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323</v>
      </c>
      <c r="C543" s="42"/>
      <c r="D543" s="54" t="s">
        <v>386</v>
      </c>
      <c r="E543" s="44">
        <v>12089</v>
      </c>
      <c r="F543" s="45">
        <v>43790</v>
      </c>
      <c r="G543" s="46">
        <f t="shared" si="36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7"/>
        <v>2</v>
      </c>
      <c r="N543" s="44">
        <v>13194</v>
      </c>
      <c r="O543" s="45">
        <v>43060</v>
      </c>
      <c r="P543" s="46">
        <f t="shared" si="38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5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323</v>
      </c>
      <c r="C544" s="42"/>
      <c r="D544" s="54" t="s">
        <v>386</v>
      </c>
      <c r="E544" s="44">
        <v>9586404</v>
      </c>
      <c r="F544" s="45">
        <v>44492</v>
      </c>
      <c r="G544" s="46">
        <f t="shared" si="36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7"/>
        <v>0</v>
      </c>
      <c r="N544" s="44">
        <v>55258030</v>
      </c>
      <c r="O544" s="45">
        <v>43761</v>
      </c>
      <c r="P544" s="46">
        <f t="shared" si="38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5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298</v>
      </c>
      <c r="C545" s="42"/>
      <c r="D545" s="42"/>
      <c r="E545" s="44">
        <v>10012218</v>
      </c>
      <c r="F545" s="45">
        <v>43795</v>
      </c>
      <c r="G545" s="46">
        <f t="shared" si="36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7"/>
        <v>8</v>
      </c>
      <c r="N545" s="44">
        <v>10013215</v>
      </c>
      <c r="O545" s="45">
        <v>43065</v>
      </c>
      <c r="P545" s="46">
        <f t="shared" si="38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5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482</v>
      </c>
      <c r="C546" s="42"/>
      <c r="D546" s="54" t="s">
        <v>345</v>
      </c>
      <c r="E546" s="44">
        <v>10012077</v>
      </c>
      <c r="F546" s="45">
        <v>43807</v>
      </c>
      <c r="G546" s="46">
        <f t="shared" si="36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7"/>
        <v>10</v>
      </c>
      <c r="N546" s="44">
        <v>10013527</v>
      </c>
      <c r="O546" s="45">
        <v>43077</v>
      </c>
      <c r="P546" s="46">
        <f t="shared" si="38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5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297</v>
      </c>
      <c r="C547" s="42"/>
      <c r="D547" s="42"/>
      <c r="E547" s="44">
        <v>10776</v>
      </c>
      <c r="F547" s="45">
        <v>44148</v>
      </c>
      <c r="G547" s="46">
        <f t="shared" si="36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7"/>
        <v>3</v>
      </c>
      <c r="N547" s="44">
        <v>13612</v>
      </c>
      <c r="O547" s="45">
        <v>43417</v>
      </c>
      <c r="P547" s="46">
        <f t="shared" si="38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5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297</v>
      </c>
      <c r="C548" s="42"/>
      <c r="D548" s="42"/>
      <c r="E548" s="44">
        <v>11524</v>
      </c>
      <c r="F548" s="45">
        <v>44148</v>
      </c>
      <c r="G548" s="46">
        <f t="shared" si="36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7"/>
        <v>6</v>
      </c>
      <c r="N548" s="44">
        <v>13363</v>
      </c>
      <c r="O548" s="45">
        <v>43417</v>
      </c>
      <c r="P548" s="46">
        <f t="shared" si="38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5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483</v>
      </c>
      <c r="C549" s="42"/>
      <c r="D549" s="42"/>
      <c r="E549" s="44">
        <v>10581</v>
      </c>
      <c r="F549" s="45">
        <v>43802</v>
      </c>
      <c r="G549" s="46">
        <f t="shared" si="36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7"/>
        <v>1</v>
      </c>
      <c r="N549" s="44">
        <v>13112</v>
      </c>
      <c r="O549" s="45">
        <v>43072</v>
      </c>
      <c r="P549" s="46">
        <f t="shared" si="38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5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483</v>
      </c>
      <c r="C550" s="42"/>
      <c r="D550" s="42"/>
      <c r="E550" s="44">
        <v>12025</v>
      </c>
      <c r="F550" s="45">
        <v>43802</v>
      </c>
      <c r="G550" s="46">
        <f t="shared" si="36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7"/>
        <v>0</v>
      </c>
      <c r="N550" s="44">
        <v>13606</v>
      </c>
      <c r="O550" s="45">
        <v>43072</v>
      </c>
      <c r="P550" s="46">
        <f t="shared" si="38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5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483</v>
      </c>
      <c r="C551" s="42"/>
      <c r="D551" s="42"/>
      <c r="E551" s="44">
        <v>12605</v>
      </c>
      <c r="F551" s="45">
        <v>43802</v>
      </c>
      <c r="G551" s="46">
        <f t="shared" si="36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7"/>
        <v>2</v>
      </c>
      <c r="N551" s="44">
        <v>13870</v>
      </c>
      <c r="O551" s="45">
        <v>43072</v>
      </c>
      <c r="P551" s="46">
        <f t="shared" si="38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5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134</v>
      </c>
      <c r="C552" s="42"/>
      <c r="D552" s="42"/>
      <c r="E552" s="44">
        <v>10011143</v>
      </c>
      <c r="F552" s="45">
        <v>44607</v>
      </c>
      <c r="G552" s="46">
        <f t="shared" si="36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7"/>
        <v>0</v>
      </c>
      <c r="N552" s="44">
        <v>10013148</v>
      </c>
      <c r="O552" s="45">
        <v>43876</v>
      </c>
      <c r="P552" s="46">
        <f t="shared" si="38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5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484</v>
      </c>
      <c r="C553" s="42"/>
      <c r="D553" s="54" t="s">
        <v>345</v>
      </c>
      <c r="E553" s="44">
        <v>100011724</v>
      </c>
      <c r="F553" s="45">
        <v>43906</v>
      </c>
      <c r="G553" s="46">
        <f t="shared" si="36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7"/>
        <v>6</v>
      </c>
      <c r="N553" s="44">
        <v>10013422</v>
      </c>
      <c r="O553" s="45">
        <v>43175</v>
      </c>
      <c r="P553" s="46">
        <f t="shared" si="38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5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85</v>
      </c>
      <c r="C554" s="42"/>
      <c r="D554" s="42"/>
      <c r="E554" s="44">
        <v>100011377</v>
      </c>
      <c r="F554" s="45">
        <v>44629</v>
      </c>
      <c r="G554" s="46">
        <f t="shared" si="36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7"/>
        <v>7</v>
      </c>
      <c r="N554" s="44">
        <v>10013402</v>
      </c>
      <c r="O554" s="45">
        <v>43561</v>
      </c>
      <c r="P554" s="46">
        <f t="shared" si="38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5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85</v>
      </c>
      <c r="C555" s="42"/>
      <c r="D555" s="42"/>
      <c r="E555" s="44">
        <v>100011558</v>
      </c>
      <c r="F555" s="45">
        <v>44629</v>
      </c>
      <c r="G555" s="46">
        <f t="shared" si="36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7"/>
        <v>6</v>
      </c>
      <c r="N555" s="44">
        <v>10013421</v>
      </c>
      <c r="O555" s="45">
        <v>43561</v>
      </c>
      <c r="P555" s="46">
        <f t="shared" si="38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5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290</v>
      </c>
      <c r="C556" s="42"/>
      <c r="D556" s="79" t="s">
        <v>351</v>
      </c>
      <c r="E556" s="58">
        <v>11956</v>
      </c>
      <c r="F556" s="59">
        <v>43649</v>
      </c>
      <c r="G556" s="46">
        <f t="shared" si="36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7"/>
        <v>0</v>
      </c>
      <c r="N556" s="58">
        <v>13209</v>
      </c>
      <c r="O556" s="59">
        <v>42919</v>
      </c>
      <c r="P556" s="46">
        <f t="shared" si="38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5"/>
        <v>0</v>
      </c>
      <c r="W556" s="60"/>
      <c r="X556" s="60"/>
      <c r="Y556" s="60"/>
      <c r="Z556" s="60" t="s">
        <v>485</v>
      </c>
    </row>
    <row r="557" spans="1:26" x14ac:dyDescent="0.25">
      <c r="A557" s="42">
        <v>394</v>
      </c>
      <c r="B557" s="52" t="s">
        <v>290</v>
      </c>
      <c r="C557" s="42"/>
      <c r="D557" s="79" t="s">
        <v>351</v>
      </c>
      <c r="E557" s="58">
        <v>10540</v>
      </c>
      <c r="F557" s="59">
        <v>43649</v>
      </c>
      <c r="G557" s="46">
        <f t="shared" si="36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7"/>
        <v>1</v>
      </c>
      <c r="N557" s="58">
        <v>13336</v>
      </c>
      <c r="O557" s="59">
        <v>42919</v>
      </c>
      <c r="P557" s="46">
        <f t="shared" si="38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5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290</v>
      </c>
      <c r="C558" s="42"/>
      <c r="D558" s="79" t="s">
        <v>351</v>
      </c>
      <c r="E558" s="58">
        <v>11971</v>
      </c>
      <c r="F558" s="59">
        <v>43649</v>
      </c>
      <c r="G558" s="46">
        <f t="shared" si="36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7"/>
        <v>0</v>
      </c>
      <c r="N558" s="58">
        <v>13599</v>
      </c>
      <c r="O558" s="59">
        <v>42919</v>
      </c>
      <c r="P558" s="46">
        <f t="shared" si="38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5"/>
        <v>1</v>
      </c>
      <c r="W558" s="60"/>
      <c r="X558" s="60"/>
      <c r="Y558" s="60"/>
      <c r="Z558" s="60" t="s">
        <v>365</v>
      </c>
    </row>
    <row r="559" spans="1:26" x14ac:dyDescent="0.25">
      <c r="A559" s="42">
        <v>395</v>
      </c>
      <c r="B559" s="43" t="s">
        <v>128</v>
      </c>
      <c r="C559" s="106" t="s">
        <v>321</v>
      </c>
      <c r="D559" s="106" t="s">
        <v>426</v>
      </c>
      <c r="E559" s="44">
        <v>4381</v>
      </c>
      <c r="F559" s="45">
        <v>43582</v>
      </c>
      <c r="G559" s="46">
        <f t="shared" si="36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7"/>
        <v>0</v>
      </c>
      <c r="N559" s="44">
        <v>8484</v>
      </c>
      <c r="O559" s="45">
        <v>42852</v>
      </c>
      <c r="P559" s="46">
        <f t="shared" si="38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5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280</v>
      </c>
      <c r="C560" s="42"/>
      <c r="D560" s="42"/>
      <c r="E560" s="44">
        <v>10015568</v>
      </c>
      <c r="F560" s="45">
        <v>43747</v>
      </c>
      <c r="G560" s="46">
        <f t="shared" si="36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7"/>
        <v>4</v>
      </c>
      <c r="N560" s="44">
        <v>10018165</v>
      </c>
      <c r="O560" s="45">
        <v>43017</v>
      </c>
      <c r="P560" s="46">
        <f t="shared" si="38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5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486</v>
      </c>
      <c r="C561" s="42"/>
      <c r="D561" s="42"/>
      <c r="E561" s="44">
        <v>10014410</v>
      </c>
      <c r="F561" s="45">
        <v>43814</v>
      </c>
      <c r="G561" s="46">
        <f t="shared" si="36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7"/>
        <v>5</v>
      </c>
      <c r="N561" s="44">
        <v>10017739</v>
      </c>
      <c r="O561" s="45">
        <v>43084</v>
      </c>
      <c r="P561" s="46">
        <f t="shared" si="38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5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486</v>
      </c>
      <c r="C562" s="42"/>
      <c r="D562" s="42"/>
      <c r="E562" s="44">
        <v>10015337</v>
      </c>
      <c r="F562" s="45">
        <v>43814</v>
      </c>
      <c r="G562" s="46">
        <f t="shared" si="36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7"/>
        <v>3</v>
      </c>
      <c r="N562" s="44">
        <v>10018375</v>
      </c>
      <c r="O562" s="45">
        <v>43084</v>
      </c>
      <c r="P562" s="46">
        <f t="shared" si="38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5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487</v>
      </c>
      <c r="C563" s="42"/>
      <c r="D563" s="42"/>
      <c r="E563" s="44">
        <v>10014035</v>
      </c>
      <c r="F563" s="45">
        <v>43371</v>
      </c>
      <c r="G563" s="46">
        <f t="shared" si="36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7"/>
        <v>0</v>
      </c>
      <c r="N563" s="44">
        <v>10018007</v>
      </c>
      <c r="O563" s="45">
        <v>42641</v>
      </c>
      <c r="P563" s="46">
        <f t="shared" si="38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5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487</v>
      </c>
      <c r="C564" s="42"/>
      <c r="D564" s="42"/>
      <c r="E564" s="44">
        <v>10015117</v>
      </c>
      <c r="F564" s="45">
        <v>43371</v>
      </c>
      <c r="G564" s="46">
        <f t="shared" si="36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7"/>
        <v>10</v>
      </c>
      <c r="N564" s="44">
        <v>10017436</v>
      </c>
      <c r="O564" s="45">
        <v>42641</v>
      </c>
      <c r="P564" s="46">
        <f t="shared" si="38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5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292</v>
      </c>
      <c r="C565" s="42"/>
      <c r="D565" s="98" t="s">
        <v>351</v>
      </c>
      <c r="E565" s="42">
        <v>10014743</v>
      </c>
      <c r="F565" s="45">
        <v>43678</v>
      </c>
      <c r="G565" s="46">
        <f t="shared" si="36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7"/>
        <v>3</v>
      </c>
      <c r="N565" s="42">
        <v>10018431</v>
      </c>
      <c r="O565" s="45">
        <v>42948</v>
      </c>
      <c r="P565" s="46">
        <f t="shared" si="38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5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291</v>
      </c>
      <c r="C566" s="42"/>
      <c r="D566" s="54" t="s">
        <v>345</v>
      </c>
      <c r="E566" s="44">
        <v>10014689</v>
      </c>
      <c r="F566" s="45">
        <v>43675</v>
      </c>
      <c r="G566" s="46">
        <f t="shared" si="36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7"/>
        <v>8</v>
      </c>
      <c r="N566" s="44">
        <v>10017961</v>
      </c>
      <c r="O566" s="45">
        <v>42945</v>
      </c>
      <c r="P566" s="46">
        <f t="shared" si="38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5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319</v>
      </c>
      <c r="C567" s="42"/>
      <c r="D567" s="42"/>
      <c r="E567" s="44">
        <v>10015292</v>
      </c>
      <c r="F567" s="45">
        <v>44223</v>
      </c>
      <c r="G567" s="46">
        <f t="shared" si="36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7"/>
        <v>3</v>
      </c>
      <c r="N567" s="44">
        <v>10017827</v>
      </c>
      <c r="O567" s="45">
        <v>43492</v>
      </c>
      <c r="P567" s="46">
        <f t="shared" si="38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5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319</v>
      </c>
      <c r="C568" s="42"/>
      <c r="D568" s="42"/>
      <c r="E568" s="44">
        <v>10015068</v>
      </c>
      <c r="F568" s="45">
        <v>44223</v>
      </c>
      <c r="G568" s="46">
        <f t="shared" si="36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7"/>
        <v>4</v>
      </c>
      <c r="N568" s="44">
        <v>10018535</v>
      </c>
      <c r="O568" s="45">
        <v>43492</v>
      </c>
      <c r="P568" s="46">
        <f t="shared" si="38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5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281</v>
      </c>
      <c r="C569" s="42"/>
      <c r="D569" s="66" t="s">
        <v>351</v>
      </c>
      <c r="E569" s="44">
        <v>10014366</v>
      </c>
      <c r="F569" s="45">
        <v>44099</v>
      </c>
      <c r="G569" s="46">
        <f t="shared" si="36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7"/>
        <v>1</v>
      </c>
      <c r="N569" s="44">
        <v>2054902</v>
      </c>
      <c r="O569" s="45">
        <v>43368</v>
      </c>
      <c r="P569" s="46">
        <f t="shared" si="38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5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281</v>
      </c>
      <c r="C570" s="42"/>
      <c r="D570" s="66" t="s">
        <v>351</v>
      </c>
      <c r="E570" s="44">
        <v>10014621</v>
      </c>
      <c r="F570" s="45">
        <v>44099</v>
      </c>
      <c r="G570" s="46">
        <f t="shared" si="36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7"/>
        <v>1</v>
      </c>
      <c r="N570" s="44">
        <v>140891339</v>
      </c>
      <c r="O570" s="45">
        <v>43368</v>
      </c>
      <c r="P570" s="46">
        <f t="shared" si="38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5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281</v>
      </c>
      <c r="C571" s="42"/>
      <c r="D571" s="66" t="s">
        <v>351</v>
      </c>
      <c r="E571" s="44">
        <v>2056491</v>
      </c>
      <c r="F571" s="45">
        <v>44099</v>
      </c>
      <c r="G571" s="46">
        <f t="shared" si="36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7"/>
        <v>0</v>
      </c>
      <c r="N571" s="44">
        <v>10018095</v>
      </c>
      <c r="O571" s="45">
        <v>43368</v>
      </c>
      <c r="P571" s="46">
        <f t="shared" si="38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 t="shared" ref="V571" si="39"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4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366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zoomScale="90" zoomScaleNormal="90" workbookViewId="0">
      <selection activeCell="C16" sqref="C16"/>
    </sheetView>
  </sheetViews>
  <sheetFormatPr defaultRowHeight="15" outlineLevelCol="1" x14ac:dyDescent="0.25"/>
  <cols>
    <col min="1" max="1" width="12" customWidth="1"/>
    <col min="2" max="2" width="16.2851562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9" customWidth="1" collapsed="1"/>
    <col min="21" max="22" width="13" customWidth="1"/>
    <col min="23" max="24" width="13" style="166" customWidth="1"/>
    <col min="25" max="25" width="12.140625" customWidth="1"/>
    <col min="26" max="26" width="15.28515625" customWidth="1"/>
    <col min="27" max="27" width="11.140625" bestFit="1" customWidth="1"/>
    <col min="28" max="28" width="9.140625" customWidth="1"/>
  </cols>
  <sheetData>
    <row r="1" spans="1:27" ht="18.75" x14ac:dyDescent="0.3">
      <c r="A1" s="173" t="s">
        <v>89</v>
      </c>
      <c r="B1" s="173"/>
      <c r="C1" s="173"/>
      <c r="D1" s="173"/>
      <c r="E1" s="173"/>
      <c r="F1" s="13"/>
      <c r="G1" s="20"/>
      <c r="H1" s="16"/>
      <c r="I1" s="17"/>
      <c r="J1" s="24"/>
      <c r="K1" s="28"/>
      <c r="L1" s="29"/>
      <c r="M1" s="30"/>
      <c r="N1" s="33"/>
      <c r="O1" s="34"/>
      <c r="P1" s="35"/>
      <c r="Q1" s="138"/>
      <c r="R1" s="142"/>
      <c r="S1" s="143"/>
      <c r="T1" s="145"/>
      <c r="U1" s="144"/>
      <c r="V1" s="150"/>
      <c r="W1" s="158"/>
      <c r="X1" s="158"/>
    </row>
    <row r="2" spans="1:27" ht="18.75" x14ac:dyDescent="0.3">
      <c r="A2" s="173" t="s">
        <v>315</v>
      </c>
      <c r="B2" s="173"/>
      <c r="C2" s="173"/>
      <c r="D2" s="173"/>
      <c r="E2" s="173"/>
      <c r="F2" s="13"/>
      <c r="G2" s="20"/>
      <c r="H2" s="16"/>
      <c r="I2" s="17"/>
      <c r="J2" s="24"/>
      <c r="K2" s="28"/>
      <c r="L2" s="29"/>
      <c r="M2" s="30"/>
      <c r="N2" s="33"/>
      <c r="O2" s="34"/>
      <c r="P2" s="35"/>
      <c r="Q2" s="138"/>
      <c r="R2" s="142"/>
      <c r="S2" s="143"/>
      <c r="T2" s="145"/>
      <c r="U2" s="144"/>
      <c r="V2" s="150"/>
      <c r="W2" s="158"/>
      <c r="X2" s="158"/>
    </row>
    <row r="3" spans="1:27" ht="18.75" customHeight="1" x14ac:dyDescent="0.3">
      <c r="A3" s="176" t="s">
        <v>510</v>
      </c>
      <c r="B3" s="176"/>
      <c r="C3" s="176"/>
      <c r="D3" s="176"/>
      <c r="E3" s="17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6"/>
      <c r="U3" s="1"/>
      <c r="V3" s="1"/>
      <c r="W3" s="159"/>
      <c r="X3" s="159"/>
    </row>
    <row r="4" spans="1:27" ht="53.25" customHeight="1" x14ac:dyDescent="0.25">
      <c r="A4" s="7" t="s">
        <v>87</v>
      </c>
      <c r="B4" s="8" t="s">
        <v>313</v>
      </c>
      <c r="C4" s="9" t="s">
        <v>310</v>
      </c>
      <c r="D4" s="9" t="s">
        <v>311</v>
      </c>
      <c r="E4" s="9" t="s">
        <v>312</v>
      </c>
      <c r="F4" s="14"/>
      <c r="G4" s="14"/>
      <c r="H4" s="1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47"/>
      <c r="U4" s="23"/>
      <c r="V4" s="23"/>
      <c r="W4" s="160"/>
      <c r="X4" s="160"/>
    </row>
    <row r="5" spans="1:27" ht="37.5" x14ac:dyDescent="0.3">
      <c r="A5" s="15">
        <v>29562</v>
      </c>
      <c r="B5" s="21" t="s">
        <v>325</v>
      </c>
      <c r="C5" s="25">
        <v>20596.689999999999</v>
      </c>
      <c r="D5" s="25">
        <v>20596.689999999999</v>
      </c>
      <c r="E5" s="19">
        <f>D5-C5</f>
        <v>0</v>
      </c>
      <c r="F5" s="10"/>
      <c r="G5" s="10"/>
      <c r="H5" s="10"/>
      <c r="I5" s="10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32"/>
      <c r="W5" s="161"/>
      <c r="X5" s="161"/>
      <c r="Y5" s="32"/>
    </row>
    <row r="6" spans="1:27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/>
      <c r="U6" s="31"/>
      <c r="V6" s="31"/>
      <c r="W6" s="162"/>
      <c r="X6" s="162"/>
    </row>
    <row r="7" spans="1:27" ht="18.75" customHeight="1" x14ac:dyDescent="0.3">
      <c r="A7" s="177" t="s">
        <v>318</v>
      </c>
      <c r="B7" s="177"/>
      <c r="C7" s="177"/>
      <c r="D7" s="177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8"/>
      <c r="U7" s="10"/>
      <c r="V7" s="10"/>
      <c r="W7" s="163"/>
      <c r="X7" s="163"/>
    </row>
    <row r="8" spans="1:27" ht="33.75" customHeight="1" x14ac:dyDescent="0.3">
      <c r="A8" s="174" t="s">
        <v>316</v>
      </c>
      <c r="B8" s="174"/>
      <c r="C8" s="174"/>
      <c r="D8" s="174"/>
      <c r="E8" s="167">
        <f>ROUND((E5/E7),4)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9" t="s">
        <v>488</v>
      </c>
      <c r="Q8" s="11"/>
      <c r="R8" s="11"/>
      <c r="S8" s="11"/>
      <c r="T8" s="139"/>
      <c r="U8" s="11"/>
      <c r="V8" s="11"/>
      <c r="W8" s="164"/>
      <c r="X8" s="164"/>
      <c r="AA8" s="4"/>
    </row>
    <row r="9" spans="1:27" ht="28.5" customHeight="1" x14ac:dyDescent="0.3">
      <c r="A9" s="175" t="s">
        <v>314</v>
      </c>
      <c r="B9" s="175"/>
      <c r="C9" s="175"/>
      <c r="D9" s="175"/>
      <c r="E9" s="22">
        <f>E8*1991.37</f>
        <v>0</v>
      </c>
      <c r="F9" s="12"/>
      <c r="G9" s="26"/>
      <c r="H9" s="26"/>
      <c r="I9" s="26"/>
      <c r="J9" s="26"/>
      <c r="K9" s="26"/>
      <c r="L9" s="26"/>
      <c r="M9" s="26"/>
      <c r="N9" s="26"/>
      <c r="O9" s="26"/>
      <c r="P9" s="139" t="s">
        <v>489</v>
      </c>
      <c r="Q9" s="26"/>
      <c r="R9" s="26"/>
      <c r="S9" s="26"/>
      <c r="T9" s="139"/>
      <c r="U9" s="26"/>
      <c r="V9" s="26"/>
      <c r="W9" s="165"/>
      <c r="X9" s="165"/>
      <c r="Y9" s="27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40" zoomScaleNormal="140" workbookViewId="0">
      <selection activeCell="D5" sqref="D5"/>
    </sheetView>
  </sheetViews>
  <sheetFormatPr defaultRowHeight="11.25" x14ac:dyDescent="0.2"/>
  <cols>
    <col min="1" max="1" width="6.5703125" style="151" customWidth="1"/>
    <col min="2" max="2" width="23.5703125" style="151" customWidth="1"/>
    <col min="3" max="3" width="8.42578125" style="151" customWidth="1"/>
    <col min="4" max="4" width="17" style="151" customWidth="1"/>
    <col min="5" max="5" width="10.7109375" style="151" customWidth="1"/>
    <col min="6" max="6" width="11.42578125" style="151" customWidth="1"/>
    <col min="7" max="7" width="18.5703125" style="151" customWidth="1"/>
    <col min="8" max="256" width="9.140625" style="151"/>
    <col min="257" max="257" width="6.5703125" style="151" customWidth="1"/>
    <col min="258" max="258" width="23.5703125" style="151" customWidth="1"/>
    <col min="259" max="259" width="8.42578125" style="151" customWidth="1"/>
    <col min="260" max="260" width="17" style="151" customWidth="1"/>
    <col min="261" max="261" width="10.7109375" style="151" customWidth="1"/>
    <col min="262" max="262" width="11.42578125" style="151" customWidth="1"/>
    <col min="263" max="263" width="18.5703125" style="151" customWidth="1"/>
    <col min="264" max="512" width="9.140625" style="151"/>
    <col min="513" max="513" width="6.5703125" style="151" customWidth="1"/>
    <col min="514" max="514" width="23.5703125" style="151" customWidth="1"/>
    <col min="515" max="515" width="8.42578125" style="151" customWidth="1"/>
    <col min="516" max="516" width="17" style="151" customWidth="1"/>
    <col min="517" max="517" width="10.7109375" style="151" customWidth="1"/>
    <col min="518" max="518" width="11.42578125" style="151" customWidth="1"/>
    <col min="519" max="519" width="18.5703125" style="151" customWidth="1"/>
    <col min="520" max="768" width="9.140625" style="151"/>
    <col min="769" max="769" width="6.5703125" style="151" customWidth="1"/>
    <col min="770" max="770" width="23.5703125" style="151" customWidth="1"/>
    <col min="771" max="771" width="8.42578125" style="151" customWidth="1"/>
    <col min="772" max="772" width="17" style="151" customWidth="1"/>
    <col min="773" max="773" width="10.7109375" style="151" customWidth="1"/>
    <col min="774" max="774" width="11.42578125" style="151" customWidth="1"/>
    <col min="775" max="775" width="18.5703125" style="151" customWidth="1"/>
    <col min="776" max="1024" width="9.140625" style="151"/>
    <col min="1025" max="1025" width="6.5703125" style="151" customWidth="1"/>
    <col min="1026" max="1026" width="23.5703125" style="151" customWidth="1"/>
    <col min="1027" max="1027" width="8.42578125" style="151" customWidth="1"/>
    <col min="1028" max="1028" width="17" style="151" customWidth="1"/>
    <col min="1029" max="1029" width="10.7109375" style="151" customWidth="1"/>
    <col min="1030" max="1030" width="11.42578125" style="151" customWidth="1"/>
    <col min="1031" max="1031" width="18.5703125" style="151" customWidth="1"/>
    <col min="1032" max="1280" width="9.140625" style="151"/>
    <col min="1281" max="1281" width="6.5703125" style="151" customWidth="1"/>
    <col min="1282" max="1282" width="23.5703125" style="151" customWidth="1"/>
    <col min="1283" max="1283" width="8.42578125" style="151" customWidth="1"/>
    <col min="1284" max="1284" width="17" style="151" customWidth="1"/>
    <col min="1285" max="1285" width="10.7109375" style="151" customWidth="1"/>
    <col min="1286" max="1286" width="11.42578125" style="151" customWidth="1"/>
    <col min="1287" max="1287" width="18.5703125" style="151" customWidth="1"/>
    <col min="1288" max="1536" width="9.140625" style="151"/>
    <col min="1537" max="1537" width="6.5703125" style="151" customWidth="1"/>
    <col min="1538" max="1538" width="23.5703125" style="151" customWidth="1"/>
    <col min="1539" max="1539" width="8.42578125" style="151" customWidth="1"/>
    <col min="1540" max="1540" width="17" style="151" customWidth="1"/>
    <col min="1541" max="1541" width="10.7109375" style="151" customWidth="1"/>
    <col min="1542" max="1542" width="11.42578125" style="151" customWidth="1"/>
    <col min="1543" max="1543" width="18.5703125" style="151" customWidth="1"/>
    <col min="1544" max="1792" width="9.140625" style="151"/>
    <col min="1793" max="1793" width="6.5703125" style="151" customWidth="1"/>
    <col min="1794" max="1794" width="23.5703125" style="151" customWidth="1"/>
    <col min="1795" max="1795" width="8.42578125" style="151" customWidth="1"/>
    <col min="1796" max="1796" width="17" style="151" customWidth="1"/>
    <col min="1797" max="1797" width="10.7109375" style="151" customWidth="1"/>
    <col min="1798" max="1798" width="11.42578125" style="151" customWidth="1"/>
    <col min="1799" max="1799" width="18.5703125" style="151" customWidth="1"/>
    <col min="1800" max="2048" width="9.140625" style="151"/>
    <col min="2049" max="2049" width="6.5703125" style="151" customWidth="1"/>
    <col min="2050" max="2050" width="23.5703125" style="151" customWidth="1"/>
    <col min="2051" max="2051" width="8.42578125" style="151" customWidth="1"/>
    <col min="2052" max="2052" width="17" style="151" customWidth="1"/>
    <col min="2053" max="2053" width="10.7109375" style="151" customWidth="1"/>
    <col min="2054" max="2054" width="11.42578125" style="151" customWidth="1"/>
    <col min="2055" max="2055" width="18.5703125" style="151" customWidth="1"/>
    <col min="2056" max="2304" width="9.140625" style="151"/>
    <col min="2305" max="2305" width="6.5703125" style="151" customWidth="1"/>
    <col min="2306" max="2306" width="23.5703125" style="151" customWidth="1"/>
    <col min="2307" max="2307" width="8.42578125" style="151" customWidth="1"/>
    <col min="2308" max="2308" width="17" style="151" customWidth="1"/>
    <col min="2309" max="2309" width="10.7109375" style="151" customWidth="1"/>
    <col min="2310" max="2310" width="11.42578125" style="151" customWidth="1"/>
    <col min="2311" max="2311" width="18.5703125" style="151" customWidth="1"/>
    <col min="2312" max="2560" width="9.140625" style="151"/>
    <col min="2561" max="2561" width="6.5703125" style="151" customWidth="1"/>
    <col min="2562" max="2562" width="23.5703125" style="151" customWidth="1"/>
    <col min="2563" max="2563" width="8.42578125" style="151" customWidth="1"/>
    <col min="2564" max="2564" width="17" style="151" customWidth="1"/>
    <col min="2565" max="2565" width="10.7109375" style="151" customWidth="1"/>
    <col min="2566" max="2566" width="11.42578125" style="151" customWidth="1"/>
    <col min="2567" max="2567" width="18.5703125" style="151" customWidth="1"/>
    <col min="2568" max="2816" width="9.140625" style="151"/>
    <col min="2817" max="2817" width="6.5703125" style="151" customWidth="1"/>
    <col min="2818" max="2818" width="23.5703125" style="151" customWidth="1"/>
    <col min="2819" max="2819" width="8.42578125" style="151" customWidth="1"/>
    <col min="2820" max="2820" width="17" style="151" customWidth="1"/>
    <col min="2821" max="2821" width="10.7109375" style="151" customWidth="1"/>
    <col min="2822" max="2822" width="11.42578125" style="151" customWidth="1"/>
    <col min="2823" max="2823" width="18.5703125" style="151" customWidth="1"/>
    <col min="2824" max="3072" width="9.140625" style="151"/>
    <col min="3073" max="3073" width="6.5703125" style="151" customWidth="1"/>
    <col min="3074" max="3074" width="23.5703125" style="151" customWidth="1"/>
    <col min="3075" max="3075" width="8.42578125" style="151" customWidth="1"/>
    <col min="3076" max="3076" width="17" style="151" customWidth="1"/>
    <col min="3077" max="3077" width="10.7109375" style="151" customWidth="1"/>
    <col min="3078" max="3078" width="11.42578125" style="151" customWidth="1"/>
    <col min="3079" max="3079" width="18.5703125" style="151" customWidth="1"/>
    <col min="3080" max="3328" width="9.140625" style="151"/>
    <col min="3329" max="3329" width="6.5703125" style="151" customWidth="1"/>
    <col min="3330" max="3330" width="23.5703125" style="151" customWidth="1"/>
    <col min="3331" max="3331" width="8.42578125" style="151" customWidth="1"/>
    <col min="3332" max="3332" width="17" style="151" customWidth="1"/>
    <col min="3333" max="3333" width="10.7109375" style="151" customWidth="1"/>
    <col min="3334" max="3334" width="11.42578125" style="151" customWidth="1"/>
    <col min="3335" max="3335" width="18.5703125" style="151" customWidth="1"/>
    <col min="3336" max="3584" width="9.140625" style="151"/>
    <col min="3585" max="3585" width="6.5703125" style="151" customWidth="1"/>
    <col min="3586" max="3586" width="23.5703125" style="151" customWidth="1"/>
    <col min="3587" max="3587" width="8.42578125" style="151" customWidth="1"/>
    <col min="3588" max="3588" width="17" style="151" customWidth="1"/>
    <col min="3589" max="3589" width="10.7109375" style="151" customWidth="1"/>
    <col min="3590" max="3590" width="11.42578125" style="151" customWidth="1"/>
    <col min="3591" max="3591" width="18.5703125" style="151" customWidth="1"/>
    <col min="3592" max="3840" width="9.140625" style="151"/>
    <col min="3841" max="3841" width="6.5703125" style="151" customWidth="1"/>
    <col min="3842" max="3842" width="23.5703125" style="151" customWidth="1"/>
    <col min="3843" max="3843" width="8.42578125" style="151" customWidth="1"/>
    <col min="3844" max="3844" width="17" style="151" customWidth="1"/>
    <col min="3845" max="3845" width="10.7109375" style="151" customWidth="1"/>
    <col min="3846" max="3846" width="11.42578125" style="151" customWidth="1"/>
    <col min="3847" max="3847" width="18.5703125" style="151" customWidth="1"/>
    <col min="3848" max="4096" width="9.140625" style="151"/>
    <col min="4097" max="4097" width="6.5703125" style="151" customWidth="1"/>
    <col min="4098" max="4098" width="23.5703125" style="151" customWidth="1"/>
    <col min="4099" max="4099" width="8.42578125" style="151" customWidth="1"/>
    <col min="4100" max="4100" width="17" style="151" customWidth="1"/>
    <col min="4101" max="4101" width="10.7109375" style="151" customWidth="1"/>
    <col min="4102" max="4102" width="11.42578125" style="151" customWidth="1"/>
    <col min="4103" max="4103" width="18.5703125" style="151" customWidth="1"/>
    <col min="4104" max="4352" width="9.140625" style="151"/>
    <col min="4353" max="4353" width="6.5703125" style="151" customWidth="1"/>
    <col min="4354" max="4354" width="23.5703125" style="151" customWidth="1"/>
    <col min="4355" max="4355" width="8.42578125" style="151" customWidth="1"/>
    <col min="4356" max="4356" width="17" style="151" customWidth="1"/>
    <col min="4357" max="4357" width="10.7109375" style="151" customWidth="1"/>
    <col min="4358" max="4358" width="11.42578125" style="151" customWidth="1"/>
    <col min="4359" max="4359" width="18.5703125" style="151" customWidth="1"/>
    <col min="4360" max="4608" width="9.140625" style="151"/>
    <col min="4609" max="4609" width="6.5703125" style="151" customWidth="1"/>
    <col min="4610" max="4610" width="23.5703125" style="151" customWidth="1"/>
    <col min="4611" max="4611" width="8.42578125" style="151" customWidth="1"/>
    <col min="4612" max="4612" width="17" style="151" customWidth="1"/>
    <col min="4613" max="4613" width="10.7109375" style="151" customWidth="1"/>
    <col min="4614" max="4614" width="11.42578125" style="151" customWidth="1"/>
    <col min="4615" max="4615" width="18.5703125" style="151" customWidth="1"/>
    <col min="4616" max="4864" width="9.140625" style="151"/>
    <col min="4865" max="4865" width="6.5703125" style="151" customWidth="1"/>
    <col min="4866" max="4866" width="23.5703125" style="151" customWidth="1"/>
    <col min="4867" max="4867" width="8.42578125" style="151" customWidth="1"/>
    <col min="4868" max="4868" width="17" style="151" customWidth="1"/>
    <col min="4869" max="4869" width="10.7109375" style="151" customWidth="1"/>
    <col min="4870" max="4870" width="11.42578125" style="151" customWidth="1"/>
    <col min="4871" max="4871" width="18.5703125" style="151" customWidth="1"/>
    <col min="4872" max="5120" width="9.140625" style="151"/>
    <col min="5121" max="5121" width="6.5703125" style="151" customWidth="1"/>
    <col min="5122" max="5122" width="23.5703125" style="151" customWidth="1"/>
    <col min="5123" max="5123" width="8.42578125" style="151" customWidth="1"/>
    <col min="5124" max="5124" width="17" style="151" customWidth="1"/>
    <col min="5125" max="5125" width="10.7109375" style="151" customWidth="1"/>
    <col min="5126" max="5126" width="11.42578125" style="151" customWidth="1"/>
    <col min="5127" max="5127" width="18.5703125" style="151" customWidth="1"/>
    <col min="5128" max="5376" width="9.140625" style="151"/>
    <col min="5377" max="5377" width="6.5703125" style="151" customWidth="1"/>
    <col min="5378" max="5378" width="23.5703125" style="151" customWidth="1"/>
    <col min="5379" max="5379" width="8.42578125" style="151" customWidth="1"/>
    <col min="5380" max="5380" width="17" style="151" customWidth="1"/>
    <col min="5381" max="5381" width="10.7109375" style="151" customWidth="1"/>
    <col min="5382" max="5382" width="11.42578125" style="151" customWidth="1"/>
    <col min="5383" max="5383" width="18.5703125" style="151" customWidth="1"/>
    <col min="5384" max="5632" width="9.140625" style="151"/>
    <col min="5633" max="5633" width="6.5703125" style="151" customWidth="1"/>
    <col min="5634" max="5634" width="23.5703125" style="151" customWidth="1"/>
    <col min="5635" max="5635" width="8.42578125" style="151" customWidth="1"/>
    <col min="5636" max="5636" width="17" style="151" customWidth="1"/>
    <col min="5637" max="5637" width="10.7109375" style="151" customWidth="1"/>
    <col min="5638" max="5638" width="11.42578125" style="151" customWidth="1"/>
    <col min="5639" max="5639" width="18.5703125" style="151" customWidth="1"/>
    <col min="5640" max="5888" width="9.140625" style="151"/>
    <col min="5889" max="5889" width="6.5703125" style="151" customWidth="1"/>
    <col min="5890" max="5890" width="23.5703125" style="151" customWidth="1"/>
    <col min="5891" max="5891" width="8.42578125" style="151" customWidth="1"/>
    <col min="5892" max="5892" width="17" style="151" customWidth="1"/>
    <col min="5893" max="5893" width="10.7109375" style="151" customWidth="1"/>
    <col min="5894" max="5894" width="11.42578125" style="151" customWidth="1"/>
    <col min="5895" max="5895" width="18.5703125" style="151" customWidth="1"/>
    <col min="5896" max="6144" width="9.140625" style="151"/>
    <col min="6145" max="6145" width="6.5703125" style="151" customWidth="1"/>
    <col min="6146" max="6146" width="23.5703125" style="151" customWidth="1"/>
    <col min="6147" max="6147" width="8.42578125" style="151" customWidth="1"/>
    <col min="6148" max="6148" width="17" style="151" customWidth="1"/>
    <col min="6149" max="6149" width="10.7109375" style="151" customWidth="1"/>
    <col min="6150" max="6150" width="11.42578125" style="151" customWidth="1"/>
    <col min="6151" max="6151" width="18.5703125" style="151" customWidth="1"/>
    <col min="6152" max="6400" width="9.140625" style="151"/>
    <col min="6401" max="6401" width="6.5703125" style="151" customWidth="1"/>
    <col min="6402" max="6402" width="23.5703125" style="151" customWidth="1"/>
    <col min="6403" max="6403" width="8.42578125" style="151" customWidth="1"/>
    <col min="6404" max="6404" width="17" style="151" customWidth="1"/>
    <col min="6405" max="6405" width="10.7109375" style="151" customWidth="1"/>
    <col min="6406" max="6406" width="11.42578125" style="151" customWidth="1"/>
    <col min="6407" max="6407" width="18.5703125" style="151" customWidth="1"/>
    <col min="6408" max="6656" width="9.140625" style="151"/>
    <col min="6657" max="6657" width="6.5703125" style="151" customWidth="1"/>
    <col min="6658" max="6658" width="23.5703125" style="151" customWidth="1"/>
    <col min="6659" max="6659" width="8.42578125" style="151" customWidth="1"/>
    <col min="6660" max="6660" width="17" style="151" customWidth="1"/>
    <col min="6661" max="6661" width="10.7109375" style="151" customWidth="1"/>
    <col min="6662" max="6662" width="11.42578125" style="151" customWidth="1"/>
    <col min="6663" max="6663" width="18.5703125" style="151" customWidth="1"/>
    <col min="6664" max="6912" width="9.140625" style="151"/>
    <col min="6913" max="6913" width="6.5703125" style="151" customWidth="1"/>
    <col min="6914" max="6914" width="23.5703125" style="151" customWidth="1"/>
    <col min="6915" max="6915" width="8.42578125" style="151" customWidth="1"/>
    <col min="6916" max="6916" width="17" style="151" customWidth="1"/>
    <col min="6917" max="6917" width="10.7109375" style="151" customWidth="1"/>
    <col min="6918" max="6918" width="11.42578125" style="151" customWidth="1"/>
    <col min="6919" max="6919" width="18.5703125" style="151" customWidth="1"/>
    <col min="6920" max="7168" width="9.140625" style="151"/>
    <col min="7169" max="7169" width="6.5703125" style="151" customWidth="1"/>
    <col min="7170" max="7170" width="23.5703125" style="151" customWidth="1"/>
    <col min="7171" max="7171" width="8.42578125" style="151" customWidth="1"/>
    <col min="7172" max="7172" width="17" style="151" customWidth="1"/>
    <col min="7173" max="7173" width="10.7109375" style="151" customWidth="1"/>
    <col min="7174" max="7174" width="11.42578125" style="151" customWidth="1"/>
    <col min="7175" max="7175" width="18.5703125" style="151" customWidth="1"/>
    <col min="7176" max="7424" width="9.140625" style="151"/>
    <col min="7425" max="7425" width="6.5703125" style="151" customWidth="1"/>
    <col min="7426" max="7426" width="23.5703125" style="151" customWidth="1"/>
    <col min="7427" max="7427" width="8.42578125" style="151" customWidth="1"/>
    <col min="7428" max="7428" width="17" style="151" customWidth="1"/>
    <col min="7429" max="7429" width="10.7109375" style="151" customWidth="1"/>
    <col min="7430" max="7430" width="11.42578125" style="151" customWidth="1"/>
    <col min="7431" max="7431" width="18.5703125" style="151" customWidth="1"/>
    <col min="7432" max="7680" width="9.140625" style="151"/>
    <col min="7681" max="7681" width="6.5703125" style="151" customWidth="1"/>
    <col min="7682" max="7682" width="23.5703125" style="151" customWidth="1"/>
    <col min="7683" max="7683" width="8.42578125" style="151" customWidth="1"/>
    <col min="7684" max="7684" width="17" style="151" customWidth="1"/>
    <col min="7685" max="7685" width="10.7109375" style="151" customWidth="1"/>
    <col min="7686" max="7686" width="11.42578125" style="151" customWidth="1"/>
    <col min="7687" max="7687" width="18.5703125" style="151" customWidth="1"/>
    <col min="7688" max="7936" width="9.140625" style="151"/>
    <col min="7937" max="7937" width="6.5703125" style="151" customWidth="1"/>
    <col min="7938" max="7938" width="23.5703125" style="151" customWidth="1"/>
    <col min="7939" max="7939" width="8.42578125" style="151" customWidth="1"/>
    <col min="7940" max="7940" width="17" style="151" customWidth="1"/>
    <col min="7941" max="7941" width="10.7109375" style="151" customWidth="1"/>
    <col min="7942" max="7942" width="11.42578125" style="151" customWidth="1"/>
    <col min="7943" max="7943" width="18.5703125" style="151" customWidth="1"/>
    <col min="7944" max="8192" width="9.140625" style="151"/>
    <col min="8193" max="8193" width="6.5703125" style="151" customWidth="1"/>
    <col min="8194" max="8194" width="23.5703125" style="151" customWidth="1"/>
    <col min="8195" max="8195" width="8.42578125" style="151" customWidth="1"/>
    <col min="8196" max="8196" width="17" style="151" customWidth="1"/>
    <col min="8197" max="8197" width="10.7109375" style="151" customWidth="1"/>
    <col min="8198" max="8198" width="11.42578125" style="151" customWidth="1"/>
    <col min="8199" max="8199" width="18.5703125" style="151" customWidth="1"/>
    <col min="8200" max="8448" width="9.140625" style="151"/>
    <col min="8449" max="8449" width="6.5703125" style="151" customWidth="1"/>
    <col min="8450" max="8450" width="23.5703125" style="151" customWidth="1"/>
    <col min="8451" max="8451" width="8.42578125" style="151" customWidth="1"/>
    <col min="8452" max="8452" width="17" style="151" customWidth="1"/>
    <col min="8453" max="8453" width="10.7109375" style="151" customWidth="1"/>
    <col min="8454" max="8454" width="11.42578125" style="151" customWidth="1"/>
    <col min="8455" max="8455" width="18.5703125" style="151" customWidth="1"/>
    <col min="8456" max="8704" width="9.140625" style="151"/>
    <col min="8705" max="8705" width="6.5703125" style="151" customWidth="1"/>
    <col min="8706" max="8706" width="23.5703125" style="151" customWidth="1"/>
    <col min="8707" max="8707" width="8.42578125" style="151" customWidth="1"/>
    <col min="8708" max="8708" width="17" style="151" customWidth="1"/>
    <col min="8709" max="8709" width="10.7109375" style="151" customWidth="1"/>
    <col min="8710" max="8710" width="11.42578125" style="151" customWidth="1"/>
    <col min="8711" max="8711" width="18.5703125" style="151" customWidth="1"/>
    <col min="8712" max="8960" width="9.140625" style="151"/>
    <col min="8961" max="8961" width="6.5703125" style="151" customWidth="1"/>
    <col min="8962" max="8962" width="23.5703125" style="151" customWidth="1"/>
    <col min="8963" max="8963" width="8.42578125" style="151" customWidth="1"/>
    <col min="8964" max="8964" width="17" style="151" customWidth="1"/>
    <col min="8965" max="8965" width="10.7109375" style="151" customWidth="1"/>
    <col min="8966" max="8966" width="11.42578125" style="151" customWidth="1"/>
    <col min="8967" max="8967" width="18.5703125" style="151" customWidth="1"/>
    <col min="8968" max="9216" width="9.140625" style="151"/>
    <col min="9217" max="9217" width="6.5703125" style="151" customWidth="1"/>
    <col min="9218" max="9218" width="23.5703125" style="151" customWidth="1"/>
    <col min="9219" max="9219" width="8.42578125" style="151" customWidth="1"/>
    <col min="9220" max="9220" width="17" style="151" customWidth="1"/>
    <col min="9221" max="9221" width="10.7109375" style="151" customWidth="1"/>
    <col min="9222" max="9222" width="11.42578125" style="151" customWidth="1"/>
    <col min="9223" max="9223" width="18.5703125" style="151" customWidth="1"/>
    <col min="9224" max="9472" width="9.140625" style="151"/>
    <col min="9473" max="9473" width="6.5703125" style="151" customWidth="1"/>
    <col min="9474" max="9474" width="23.5703125" style="151" customWidth="1"/>
    <col min="9475" max="9475" width="8.42578125" style="151" customWidth="1"/>
    <col min="9476" max="9476" width="17" style="151" customWidth="1"/>
    <col min="9477" max="9477" width="10.7109375" style="151" customWidth="1"/>
    <col min="9478" max="9478" width="11.42578125" style="151" customWidth="1"/>
    <col min="9479" max="9479" width="18.5703125" style="151" customWidth="1"/>
    <col min="9480" max="9728" width="9.140625" style="151"/>
    <col min="9729" max="9729" width="6.5703125" style="151" customWidth="1"/>
    <col min="9730" max="9730" width="23.5703125" style="151" customWidth="1"/>
    <col min="9731" max="9731" width="8.42578125" style="151" customWidth="1"/>
    <col min="9732" max="9732" width="17" style="151" customWidth="1"/>
    <col min="9733" max="9733" width="10.7109375" style="151" customWidth="1"/>
    <col min="9734" max="9734" width="11.42578125" style="151" customWidth="1"/>
    <col min="9735" max="9735" width="18.5703125" style="151" customWidth="1"/>
    <col min="9736" max="9984" width="9.140625" style="151"/>
    <col min="9985" max="9985" width="6.5703125" style="151" customWidth="1"/>
    <col min="9986" max="9986" width="23.5703125" style="151" customWidth="1"/>
    <col min="9987" max="9987" width="8.42578125" style="151" customWidth="1"/>
    <col min="9988" max="9988" width="17" style="151" customWidth="1"/>
    <col min="9989" max="9989" width="10.7109375" style="151" customWidth="1"/>
    <col min="9990" max="9990" width="11.42578125" style="151" customWidth="1"/>
    <col min="9991" max="9991" width="18.5703125" style="151" customWidth="1"/>
    <col min="9992" max="10240" width="9.140625" style="151"/>
    <col min="10241" max="10241" width="6.5703125" style="151" customWidth="1"/>
    <col min="10242" max="10242" width="23.5703125" style="151" customWidth="1"/>
    <col min="10243" max="10243" width="8.42578125" style="151" customWidth="1"/>
    <col min="10244" max="10244" width="17" style="151" customWidth="1"/>
    <col min="10245" max="10245" width="10.7109375" style="151" customWidth="1"/>
    <col min="10246" max="10246" width="11.42578125" style="151" customWidth="1"/>
    <col min="10247" max="10247" width="18.5703125" style="151" customWidth="1"/>
    <col min="10248" max="10496" width="9.140625" style="151"/>
    <col min="10497" max="10497" width="6.5703125" style="151" customWidth="1"/>
    <col min="10498" max="10498" width="23.5703125" style="151" customWidth="1"/>
    <col min="10499" max="10499" width="8.42578125" style="151" customWidth="1"/>
    <col min="10500" max="10500" width="17" style="151" customWidth="1"/>
    <col min="10501" max="10501" width="10.7109375" style="151" customWidth="1"/>
    <col min="10502" max="10502" width="11.42578125" style="151" customWidth="1"/>
    <col min="10503" max="10503" width="18.5703125" style="151" customWidth="1"/>
    <col min="10504" max="10752" width="9.140625" style="151"/>
    <col min="10753" max="10753" width="6.5703125" style="151" customWidth="1"/>
    <col min="10754" max="10754" width="23.5703125" style="151" customWidth="1"/>
    <col min="10755" max="10755" width="8.42578125" style="151" customWidth="1"/>
    <col min="10756" max="10756" width="17" style="151" customWidth="1"/>
    <col min="10757" max="10757" width="10.7109375" style="151" customWidth="1"/>
    <col min="10758" max="10758" width="11.42578125" style="151" customWidth="1"/>
    <col min="10759" max="10759" width="18.5703125" style="151" customWidth="1"/>
    <col min="10760" max="11008" width="9.140625" style="151"/>
    <col min="11009" max="11009" width="6.5703125" style="151" customWidth="1"/>
    <col min="11010" max="11010" width="23.5703125" style="151" customWidth="1"/>
    <col min="11011" max="11011" width="8.42578125" style="151" customWidth="1"/>
    <col min="11012" max="11012" width="17" style="151" customWidth="1"/>
    <col min="11013" max="11013" width="10.7109375" style="151" customWidth="1"/>
    <col min="11014" max="11014" width="11.42578125" style="151" customWidth="1"/>
    <col min="11015" max="11015" width="18.5703125" style="151" customWidth="1"/>
    <col min="11016" max="11264" width="9.140625" style="151"/>
    <col min="11265" max="11265" width="6.5703125" style="151" customWidth="1"/>
    <col min="11266" max="11266" width="23.5703125" style="151" customWidth="1"/>
    <col min="11267" max="11267" width="8.42578125" style="151" customWidth="1"/>
    <col min="11268" max="11268" width="17" style="151" customWidth="1"/>
    <col min="11269" max="11269" width="10.7109375" style="151" customWidth="1"/>
    <col min="11270" max="11270" width="11.42578125" style="151" customWidth="1"/>
    <col min="11271" max="11271" width="18.5703125" style="151" customWidth="1"/>
    <col min="11272" max="11520" width="9.140625" style="151"/>
    <col min="11521" max="11521" width="6.5703125" style="151" customWidth="1"/>
    <col min="11522" max="11522" width="23.5703125" style="151" customWidth="1"/>
    <col min="11523" max="11523" width="8.42578125" style="151" customWidth="1"/>
    <col min="11524" max="11524" width="17" style="151" customWidth="1"/>
    <col min="11525" max="11525" width="10.7109375" style="151" customWidth="1"/>
    <col min="11526" max="11526" width="11.42578125" style="151" customWidth="1"/>
    <col min="11527" max="11527" width="18.5703125" style="151" customWidth="1"/>
    <col min="11528" max="11776" width="9.140625" style="151"/>
    <col min="11777" max="11777" width="6.5703125" style="151" customWidth="1"/>
    <col min="11778" max="11778" width="23.5703125" style="151" customWidth="1"/>
    <col min="11779" max="11779" width="8.42578125" style="151" customWidth="1"/>
    <col min="11780" max="11780" width="17" style="151" customWidth="1"/>
    <col min="11781" max="11781" width="10.7109375" style="151" customWidth="1"/>
    <col min="11782" max="11782" width="11.42578125" style="151" customWidth="1"/>
    <col min="11783" max="11783" width="18.5703125" style="151" customWidth="1"/>
    <col min="11784" max="12032" width="9.140625" style="151"/>
    <col min="12033" max="12033" width="6.5703125" style="151" customWidth="1"/>
    <col min="12034" max="12034" width="23.5703125" style="151" customWidth="1"/>
    <col min="12035" max="12035" width="8.42578125" style="151" customWidth="1"/>
    <col min="12036" max="12036" width="17" style="151" customWidth="1"/>
    <col min="12037" max="12037" width="10.7109375" style="151" customWidth="1"/>
    <col min="12038" max="12038" width="11.42578125" style="151" customWidth="1"/>
    <col min="12039" max="12039" width="18.5703125" style="151" customWidth="1"/>
    <col min="12040" max="12288" width="9.140625" style="151"/>
    <col min="12289" max="12289" width="6.5703125" style="151" customWidth="1"/>
    <col min="12290" max="12290" width="23.5703125" style="151" customWidth="1"/>
    <col min="12291" max="12291" width="8.42578125" style="151" customWidth="1"/>
    <col min="12292" max="12292" width="17" style="151" customWidth="1"/>
    <col min="12293" max="12293" width="10.7109375" style="151" customWidth="1"/>
    <col min="12294" max="12294" width="11.42578125" style="151" customWidth="1"/>
    <col min="12295" max="12295" width="18.5703125" style="151" customWidth="1"/>
    <col min="12296" max="12544" width="9.140625" style="151"/>
    <col min="12545" max="12545" width="6.5703125" style="151" customWidth="1"/>
    <col min="12546" max="12546" width="23.5703125" style="151" customWidth="1"/>
    <col min="12547" max="12547" width="8.42578125" style="151" customWidth="1"/>
    <col min="12548" max="12548" width="17" style="151" customWidth="1"/>
    <col min="12549" max="12549" width="10.7109375" style="151" customWidth="1"/>
    <col min="12550" max="12550" width="11.42578125" style="151" customWidth="1"/>
    <col min="12551" max="12551" width="18.5703125" style="151" customWidth="1"/>
    <col min="12552" max="12800" width="9.140625" style="151"/>
    <col min="12801" max="12801" width="6.5703125" style="151" customWidth="1"/>
    <col min="12802" max="12802" width="23.5703125" style="151" customWidth="1"/>
    <col min="12803" max="12803" width="8.42578125" style="151" customWidth="1"/>
    <col min="12804" max="12804" width="17" style="151" customWidth="1"/>
    <col min="12805" max="12805" width="10.7109375" style="151" customWidth="1"/>
    <col min="12806" max="12806" width="11.42578125" style="151" customWidth="1"/>
    <col min="12807" max="12807" width="18.5703125" style="151" customWidth="1"/>
    <col min="12808" max="13056" width="9.140625" style="151"/>
    <col min="13057" max="13057" width="6.5703125" style="151" customWidth="1"/>
    <col min="13058" max="13058" width="23.5703125" style="151" customWidth="1"/>
    <col min="13059" max="13059" width="8.42578125" style="151" customWidth="1"/>
    <col min="13060" max="13060" width="17" style="151" customWidth="1"/>
    <col min="13061" max="13061" width="10.7109375" style="151" customWidth="1"/>
    <col min="13062" max="13062" width="11.42578125" style="151" customWidth="1"/>
    <col min="13063" max="13063" width="18.5703125" style="151" customWidth="1"/>
    <col min="13064" max="13312" width="9.140625" style="151"/>
    <col min="13313" max="13313" width="6.5703125" style="151" customWidth="1"/>
    <col min="13314" max="13314" width="23.5703125" style="151" customWidth="1"/>
    <col min="13315" max="13315" width="8.42578125" style="151" customWidth="1"/>
    <col min="13316" max="13316" width="17" style="151" customWidth="1"/>
    <col min="13317" max="13317" width="10.7109375" style="151" customWidth="1"/>
    <col min="13318" max="13318" width="11.42578125" style="151" customWidth="1"/>
    <col min="13319" max="13319" width="18.5703125" style="151" customWidth="1"/>
    <col min="13320" max="13568" width="9.140625" style="151"/>
    <col min="13569" max="13569" width="6.5703125" style="151" customWidth="1"/>
    <col min="13570" max="13570" width="23.5703125" style="151" customWidth="1"/>
    <col min="13571" max="13571" width="8.42578125" style="151" customWidth="1"/>
    <col min="13572" max="13572" width="17" style="151" customWidth="1"/>
    <col min="13573" max="13573" width="10.7109375" style="151" customWidth="1"/>
    <col min="13574" max="13574" width="11.42578125" style="151" customWidth="1"/>
    <col min="13575" max="13575" width="18.5703125" style="151" customWidth="1"/>
    <col min="13576" max="13824" width="9.140625" style="151"/>
    <col min="13825" max="13825" width="6.5703125" style="151" customWidth="1"/>
    <col min="13826" max="13826" width="23.5703125" style="151" customWidth="1"/>
    <col min="13827" max="13827" width="8.42578125" style="151" customWidth="1"/>
    <col min="13828" max="13828" width="17" style="151" customWidth="1"/>
    <col min="13829" max="13829" width="10.7109375" style="151" customWidth="1"/>
    <col min="13830" max="13830" width="11.42578125" style="151" customWidth="1"/>
    <col min="13831" max="13831" width="18.5703125" style="151" customWidth="1"/>
    <col min="13832" max="14080" width="9.140625" style="151"/>
    <col min="14081" max="14081" width="6.5703125" style="151" customWidth="1"/>
    <col min="14082" max="14082" width="23.5703125" style="151" customWidth="1"/>
    <col min="14083" max="14083" width="8.42578125" style="151" customWidth="1"/>
    <col min="14084" max="14084" width="17" style="151" customWidth="1"/>
    <col min="14085" max="14085" width="10.7109375" style="151" customWidth="1"/>
    <col min="14086" max="14086" width="11.42578125" style="151" customWidth="1"/>
    <col min="14087" max="14087" width="18.5703125" style="151" customWidth="1"/>
    <col min="14088" max="14336" width="9.140625" style="151"/>
    <col min="14337" max="14337" width="6.5703125" style="151" customWidth="1"/>
    <col min="14338" max="14338" width="23.5703125" style="151" customWidth="1"/>
    <col min="14339" max="14339" width="8.42578125" style="151" customWidth="1"/>
    <col min="14340" max="14340" width="17" style="151" customWidth="1"/>
    <col min="14341" max="14341" width="10.7109375" style="151" customWidth="1"/>
    <col min="14342" max="14342" width="11.42578125" style="151" customWidth="1"/>
    <col min="14343" max="14343" width="18.5703125" style="151" customWidth="1"/>
    <col min="14344" max="14592" width="9.140625" style="151"/>
    <col min="14593" max="14593" width="6.5703125" style="151" customWidth="1"/>
    <col min="14594" max="14594" width="23.5703125" style="151" customWidth="1"/>
    <col min="14595" max="14595" width="8.42578125" style="151" customWidth="1"/>
    <col min="14596" max="14596" width="17" style="151" customWidth="1"/>
    <col min="14597" max="14597" width="10.7109375" style="151" customWidth="1"/>
    <col min="14598" max="14598" width="11.42578125" style="151" customWidth="1"/>
    <col min="14599" max="14599" width="18.5703125" style="151" customWidth="1"/>
    <col min="14600" max="14848" width="9.140625" style="151"/>
    <col min="14849" max="14849" width="6.5703125" style="151" customWidth="1"/>
    <col min="14850" max="14850" width="23.5703125" style="151" customWidth="1"/>
    <col min="14851" max="14851" width="8.42578125" style="151" customWidth="1"/>
    <col min="14852" max="14852" width="17" style="151" customWidth="1"/>
    <col min="14853" max="14853" width="10.7109375" style="151" customWidth="1"/>
    <col min="14854" max="14854" width="11.42578125" style="151" customWidth="1"/>
    <col min="14855" max="14855" width="18.5703125" style="151" customWidth="1"/>
    <col min="14856" max="15104" width="9.140625" style="151"/>
    <col min="15105" max="15105" width="6.5703125" style="151" customWidth="1"/>
    <col min="15106" max="15106" width="23.5703125" style="151" customWidth="1"/>
    <col min="15107" max="15107" width="8.42578125" style="151" customWidth="1"/>
    <col min="15108" max="15108" width="17" style="151" customWidth="1"/>
    <col min="15109" max="15109" width="10.7109375" style="151" customWidth="1"/>
    <col min="15110" max="15110" width="11.42578125" style="151" customWidth="1"/>
    <col min="15111" max="15111" width="18.5703125" style="151" customWidth="1"/>
    <col min="15112" max="15360" width="9.140625" style="151"/>
    <col min="15361" max="15361" width="6.5703125" style="151" customWidth="1"/>
    <col min="15362" max="15362" width="23.5703125" style="151" customWidth="1"/>
    <col min="15363" max="15363" width="8.42578125" style="151" customWidth="1"/>
    <col min="15364" max="15364" width="17" style="151" customWidth="1"/>
    <col min="15365" max="15365" width="10.7109375" style="151" customWidth="1"/>
    <col min="15366" max="15366" width="11.42578125" style="151" customWidth="1"/>
    <col min="15367" max="15367" width="18.5703125" style="151" customWidth="1"/>
    <col min="15368" max="15616" width="9.140625" style="151"/>
    <col min="15617" max="15617" width="6.5703125" style="151" customWidth="1"/>
    <col min="15618" max="15618" width="23.5703125" style="151" customWidth="1"/>
    <col min="15619" max="15619" width="8.42578125" style="151" customWidth="1"/>
    <col min="15620" max="15620" width="17" style="151" customWidth="1"/>
    <col min="15621" max="15621" width="10.7109375" style="151" customWidth="1"/>
    <col min="15622" max="15622" width="11.42578125" style="151" customWidth="1"/>
    <col min="15623" max="15623" width="18.5703125" style="151" customWidth="1"/>
    <col min="15624" max="15872" width="9.140625" style="151"/>
    <col min="15873" max="15873" width="6.5703125" style="151" customWidth="1"/>
    <col min="15874" max="15874" width="23.5703125" style="151" customWidth="1"/>
    <col min="15875" max="15875" width="8.42578125" style="151" customWidth="1"/>
    <col min="15876" max="15876" width="17" style="151" customWidth="1"/>
    <col min="15877" max="15877" width="10.7109375" style="151" customWidth="1"/>
    <col min="15878" max="15878" width="11.42578125" style="151" customWidth="1"/>
    <col min="15879" max="15879" width="18.5703125" style="151" customWidth="1"/>
    <col min="15880" max="16128" width="9.140625" style="151"/>
    <col min="16129" max="16129" width="6.5703125" style="151" customWidth="1"/>
    <col min="16130" max="16130" width="23.5703125" style="151" customWidth="1"/>
    <col min="16131" max="16131" width="8.42578125" style="151" customWidth="1"/>
    <col min="16132" max="16132" width="17" style="151" customWidth="1"/>
    <col min="16133" max="16133" width="10.7109375" style="151" customWidth="1"/>
    <col min="16134" max="16134" width="11.42578125" style="151" customWidth="1"/>
    <col min="16135" max="16135" width="18.5703125" style="151" customWidth="1"/>
    <col min="16136" max="16384" width="9.140625" style="151"/>
  </cols>
  <sheetData>
    <row r="1" spans="1:8" ht="15" customHeight="1" x14ac:dyDescent="0.2">
      <c r="A1" s="157" t="s">
        <v>511</v>
      </c>
      <c r="G1" s="169" t="s">
        <v>512</v>
      </c>
      <c r="H1" s="168"/>
    </row>
    <row r="2" spans="1:8" ht="15" customHeight="1" x14ac:dyDescent="0.2">
      <c r="A2" s="178" t="s">
        <v>509</v>
      </c>
      <c r="B2" s="178" t="s">
        <v>508</v>
      </c>
      <c r="C2" s="178" t="s">
        <v>507</v>
      </c>
      <c r="D2" s="178" t="s">
        <v>506</v>
      </c>
      <c r="E2" s="178" t="s">
        <v>505</v>
      </c>
      <c r="F2" s="178"/>
      <c r="G2" s="178"/>
    </row>
    <row r="3" spans="1:8" ht="15" customHeight="1" x14ac:dyDescent="0.2">
      <c r="A3" s="178"/>
      <c r="B3" s="178"/>
      <c r="C3" s="178"/>
      <c r="D3" s="178"/>
      <c r="E3" s="178" t="s">
        <v>504</v>
      </c>
      <c r="F3" s="178"/>
      <c r="G3" s="178" t="s">
        <v>503</v>
      </c>
    </row>
    <row r="4" spans="1:8" ht="15" customHeight="1" x14ac:dyDescent="0.2">
      <c r="A4" s="178"/>
      <c r="B4" s="178"/>
      <c r="C4" s="178"/>
      <c r="D4" s="178"/>
      <c r="E4" s="152" t="s">
        <v>502</v>
      </c>
      <c r="F4" s="152" t="s">
        <v>501</v>
      </c>
      <c r="G4" s="178"/>
    </row>
    <row r="5" spans="1:8" ht="12" customHeight="1" x14ac:dyDescent="0.2">
      <c r="A5" s="155" t="s">
        <v>500</v>
      </c>
      <c r="B5" s="154" t="s">
        <v>499</v>
      </c>
      <c r="C5" s="153" t="s">
        <v>498</v>
      </c>
      <c r="D5" s="153">
        <v>20596.689999999999</v>
      </c>
      <c r="E5" s="156"/>
      <c r="F5" s="154"/>
      <c r="G5" s="153"/>
    </row>
    <row r="6" spans="1:8" ht="21.75" customHeight="1" x14ac:dyDescent="0.2">
      <c r="A6" s="155" t="s">
        <v>495</v>
      </c>
      <c r="B6" s="171" t="s">
        <v>497</v>
      </c>
      <c r="C6" s="153" t="s">
        <v>493</v>
      </c>
      <c r="D6" s="153"/>
      <c r="E6" s="170">
        <v>1125</v>
      </c>
      <c r="F6" s="170">
        <v>64.8</v>
      </c>
      <c r="G6" s="170">
        <v>32</v>
      </c>
    </row>
    <row r="7" spans="1:8" ht="12" customHeight="1" x14ac:dyDescent="0.2">
      <c r="A7" s="155" t="s">
        <v>495</v>
      </c>
      <c r="B7" s="154" t="s">
        <v>496</v>
      </c>
      <c r="C7" s="153" t="s">
        <v>493</v>
      </c>
      <c r="D7" s="156">
        <v>13822</v>
      </c>
      <c r="E7" s="170">
        <v>2469</v>
      </c>
      <c r="F7" s="170">
        <v>133.19999999999999</v>
      </c>
      <c r="G7" s="170">
        <v>32</v>
      </c>
    </row>
    <row r="8" spans="1:8" ht="12" customHeight="1" x14ac:dyDescent="0.2">
      <c r="A8" s="155" t="s">
        <v>495</v>
      </c>
      <c r="B8" s="154" t="s">
        <v>494</v>
      </c>
      <c r="C8" s="153" t="s">
        <v>493</v>
      </c>
      <c r="D8" s="153"/>
      <c r="E8" s="170">
        <f>E6+E7</f>
        <v>3594</v>
      </c>
      <c r="F8" s="170">
        <f>F6+F7</f>
        <v>198</v>
      </c>
      <c r="G8" s="170"/>
    </row>
    <row r="9" spans="1:8" ht="12" customHeight="1" x14ac:dyDescent="0.2">
      <c r="A9" s="155" t="s">
        <v>492</v>
      </c>
      <c r="B9" s="154" t="s">
        <v>491</v>
      </c>
      <c r="C9" s="153" t="s">
        <v>490</v>
      </c>
      <c r="D9" s="153"/>
      <c r="E9" s="152"/>
      <c r="F9" s="152"/>
      <c r="G9" s="172">
        <v>18411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Отопление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2017-06-27T07:33:49Z</cp:lastPrinted>
  <dcterms:created xsi:type="dcterms:W3CDTF">2012-12-06T16:50:14Z</dcterms:created>
  <dcterms:modified xsi:type="dcterms:W3CDTF">2017-07-11T15:07:01Z</dcterms:modified>
</cp:coreProperties>
</file>