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60" windowHeight="7695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52511"/>
</workbook>
</file>

<file path=xl/calcChain.xml><?xml version="1.0" encoding="utf-8"?>
<calcChain xmlns="http://schemas.openxmlformats.org/spreadsheetml/2006/main">
  <c r="E5" i="4" l="1"/>
  <c r="E8" i="4" l="1"/>
  <c r="E9" i="4" l="1"/>
  <c r="D6" i="4"/>
  <c r="E7" i="1"/>
  <c r="G7" i="1" s="1"/>
  <c r="E8" i="1"/>
  <c r="G8" i="1" s="1"/>
  <c r="E9" i="1"/>
  <c r="G9" i="1" s="1"/>
  <c r="E10" i="1"/>
  <c r="G10" i="1" s="1"/>
  <c r="E7" i="2"/>
  <c r="F7" i="2" s="1"/>
  <c r="F8" i="2" s="1"/>
  <c r="E7" i="3"/>
  <c r="F8" i="3"/>
  <c r="C7" i="4" s="1"/>
  <c r="E7" i="4" s="1"/>
  <c r="E11" i="1"/>
  <c r="C6" i="4" l="1"/>
  <c r="E6" i="4" s="1"/>
  <c r="G12" i="1"/>
  <c r="C5" i="4" s="1"/>
  <c r="E13" i="4" l="1"/>
  <c r="E21" i="4" s="1"/>
</calcChain>
</file>

<file path=xl/sharedStrings.xml><?xml version="1.0" encoding="utf-8"?>
<sst xmlns="http://schemas.openxmlformats.org/spreadsheetml/2006/main" count="78" uniqueCount="56">
  <si>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</si>
  <si>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</si>
  <si>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</si>
  <si>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</si>
  <si>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</si>
  <si>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</si>
  <si>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</si>
  <si>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</si>
  <si>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</si>
  <si>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</si>
  <si>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</si>
  <si>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</si>
  <si>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</si>
  <si>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</si>
  <si>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</si>
  <si>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</si>
  <si>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</si>
  <si>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</si>
  <si>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</si>
  <si>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</si>
  <si>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</si>
  <si>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</si>
  <si>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</si>
  <si>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</si>
  <si>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</si>
  <si>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</si>
  <si>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</si>
  <si>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</si>
  <si>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</si>
  <si>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</si>
  <si>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</si>
  <si>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</si>
  <si>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</si>
  <si>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</si>
  <si>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</si>
  <si>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</si>
  <si>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</si>
  <si>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</si>
  <si>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</si>
  <si>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</si>
  <si>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</si>
  <si>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</si>
  <si>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</si>
  <si>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</si>
  <si>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</si>
  <si>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</si>
  <si>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</si>
  <si>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</si>
  <si>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</si>
  <si>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</t>
  </si>
  <si>
    <t>Январь</t>
  </si>
  <si>
    <t>ОТЧЕТ за Январь  2018 г.</t>
  </si>
  <si>
    <t>38932,71- свет</t>
  </si>
  <si>
    <t>30513,37- тепло</t>
  </si>
  <si>
    <t>сумма 64446,08/115=603,88- общий долг</t>
  </si>
  <si>
    <r>
      <t>603,88/6(пол.года до 06.18.)=</t>
    </r>
    <r>
      <rPr>
        <b/>
        <sz val="11"/>
        <color indexed="8"/>
        <rFont val="Arial"/>
        <family val="2"/>
        <charset val="204"/>
      </rPr>
      <t>100,65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</si>
</sst>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u val="singleAccounting"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64" fontId="12" fillId="0" borderId="6" xfId="1" applyFont="1" applyBorder="1" applyAlignment="1"/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17" fillId="0" borderId="0" xfId="0" applyFont="1"/>
    <xf numFmtId="43" fontId="18" fillId="0" borderId="0" xfId="0" applyNumberFormat="1" applyFont="1"/>
    <xf numFmtId="164" fontId="12" fillId="3" borderId="6" xfId="1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7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43124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50</v>
      </c>
    </row>
    <row r="4" spans="1:10" ht="19.5" thickBot="1" x14ac:dyDescent="0.35">
      <c r="A4" s="42" t="s">
        <v>1</v>
      </c>
      <c r="B4" s="38" t="s">
        <v>2</v>
      </c>
      <c r="C4" s="38" t="s">
        <v>3</v>
      </c>
      <c r="D4" s="38"/>
      <c r="E4" s="45" t="s">
        <v>4</v>
      </c>
      <c r="F4" s="45" t="s">
        <v>5</v>
      </c>
      <c r="G4" s="38" t="s">
        <v>6</v>
      </c>
    </row>
    <row r="5" spans="1:10" ht="19.5" thickBot="1" x14ac:dyDescent="0.35">
      <c r="A5" s="43"/>
      <c r="B5" s="38"/>
      <c r="C5" s="38"/>
      <c r="D5" s="38"/>
      <c r="E5" s="43"/>
      <c r="F5" s="43"/>
      <c r="G5" s="38"/>
    </row>
    <row r="6" spans="1:10" ht="19.5" thickBot="1" x14ac:dyDescent="0.35">
      <c r="A6" s="44"/>
      <c r="B6" s="38"/>
      <c r="C6" s="7" t="s">
        <v>7</v>
      </c>
      <c r="D6" s="8" t="s">
        <v>8</v>
      </c>
      <c r="E6" s="44"/>
      <c r="F6" s="44"/>
      <c r="G6" s="38"/>
    </row>
    <row r="7" spans="1:10" ht="61.5" customHeight="1" thickBot="1" x14ac:dyDescent="0.35">
      <c r="A7" s="9" t="s">
        <v>12</v>
      </c>
      <c r="B7" s="10" t="s">
        <v>13</v>
      </c>
      <c r="C7" s="10">
        <v>3779</v>
      </c>
      <c r="D7" s="10">
        <v>3816</v>
      </c>
      <c r="E7" s="11">
        <f>D7-C7</f>
        <v>37</v>
      </c>
      <c r="F7" s="10" t="s">
        <v>14</v>
      </c>
      <c r="G7" s="11">
        <f>E7*40</f>
        <v>1480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5038</v>
      </c>
      <c r="D8" s="10">
        <v>5094</v>
      </c>
      <c r="E8" s="11">
        <f>D8-C8</f>
        <v>56</v>
      </c>
      <c r="F8" s="10" t="s">
        <v>17</v>
      </c>
      <c r="G8" s="11">
        <f>E8*30</f>
        <v>1680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2986</v>
      </c>
      <c r="D9" s="10">
        <v>3030</v>
      </c>
      <c r="E9" s="11">
        <f>D9-C9</f>
        <v>44</v>
      </c>
      <c r="F9" s="10" t="s">
        <v>17</v>
      </c>
      <c r="G9" s="11">
        <f>E9*30</f>
        <v>1320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4818</v>
      </c>
      <c r="D10" s="10">
        <v>4839</v>
      </c>
      <c r="E10" s="11">
        <f>D10-C10</f>
        <v>21</v>
      </c>
      <c r="F10" s="10">
        <v>1</v>
      </c>
      <c r="G10" s="11">
        <f>E10</f>
        <v>21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9" t="s">
        <v>9</v>
      </c>
      <c r="B12" s="40"/>
      <c r="C12" s="40"/>
      <c r="D12" s="40"/>
      <c r="E12" s="40"/>
      <c r="F12" s="41"/>
      <c r="G12" s="19">
        <f>SUM(G7:G11)</f>
        <v>4501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5" sqref="A15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43124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42" t="s">
        <v>1</v>
      </c>
      <c r="B4" s="38" t="s">
        <v>2</v>
      </c>
      <c r="C4" s="38" t="s">
        <v>25</v>
      </c>
      <c r="D4" s="38"/>
      <c r="E4" s="45" t="s">
        <v>4</v>
      </c>
      <c r="F4" s="38" t="s">
        <v>30</v>
      </c>
    </row>
    <row r="5" spans="1:7" ht="19.5" thickBot="1" x14ac:dyDescent="0.35">
      <c r="A5" s="43"/>
      <c r="B5" s="38"/>
      <c r="C5" s="38"/>
      <c r="D5" s="38"/>
      <c r="E5" s="43"/>
      <c r="F5" s="38"/>
    </row>
    <row r="6" spans="1:7" ht="19.5" thickBot="1" x14ac:dyDescent="0.35">
      <c r="A6" s="44"/>
      <c r="B6" s="38"/>
      <c r="C6" s="7" t="s">
        <v>7</v>
      </c>
      <c r="D6" s="8" t="s">
        <v>8</v>
      </c>
      <c r="E6" s="44"/>
      <c r="F6" s="38"/>
    </row>
    <row r="7" spans="1:7" ht="61.5" customHeight="1" thickBot="1" x14ac:dyDescent="0.35">
      <c r="A7" s="9" t="s">
        <v>26</v>
      </c>
      <c r="B7" s="10" t="s">
        <v>27</v>
      </c>
      <c r="C7" s="10">
        <v>765</v>
      </c>
      <c r="D7" s="10">
        <v>771</v>
      </c>
      <c r="E7" s="11">
        <f>D7-C7</f>
        <v>6</v>
      </c>
      <c r="F7" s="11">
        <f>E7</f>
        <v>6</v>
      </c>
      <c r="G7" s="12"/>
    </row>
    <row r="8" spans="1:7" ht="18" customHeight="1" thickBot="1" x14ac:dyDescent="0.35">
      <c r="A8" s="39" t="s">
        <v>9</v>
      </c>
      <c r="B8" s="40"/>
      <c r="C8" s="40"/>
      <c r="D8" s="40"/>
      <c r="E8" s="40"/>
      <c r="F8" s="19">
        <f>SUM(F7:F7)</f>
        <v>6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4" workbookViewId="0">
      <selection activeCell="F8" sqref="F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43124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42" t="s">
        <v>1</v>
      </c>
      <c r="B4" s="38" t="s">
        <v>2</v>
      </c>
      <c r="C4" s="38" t="s">
        <v>31</v>
      </c>
      <c r="D4" s="38"/>
      <c r="E4" s="46" t="s">
        <v>46</v>
      </c>
      <c r="F4" s="47"/>
    </row>
    <row r="5" spans="1:7" ht="19.5" thickBot="1" x14ac:dyDescent="0.35">
      <c r="A5" s="43"/>
      <c r="B5" s="38"/>
      <c r="C5" s="38"/>
      <c r="D5" s="38"/>
      <c r="E5" s="48"/>
      <c r="F5" s="49"/>
    </row>
    <row r="6" spans="1:7" ht="19.5" thickBot="1" x14ac:dyDescent="0.35">
      <c r="A6" s="44"/>
      <c r="B6" s="38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742.39</v>
      </c>
      <c r="D7" s="10">
        <v>768.64</v>
      </c>
      <c r="E7" s="11">
        <f>D7-C7</f>
        <v>26.25</v>
      </c>
      <c r="F7" s="11">
        <v>26.25</v>
      </c>
      <c r="G7" s="12"/>
    </row>
    <row r="8" spans="1:7" ht="18" customHeight="1" thickBot="1" x14ac:dyDescent="0.35">
      <c r="A8" s="39" t="s">
        <v>9</v>
      </c>
      <c r="B8" s="40"/>
      <c r="C8" s="40"/>
      <c r="D8" s="40"/>
      <c r="E8" s="40"/>
      <c r="F8" s="19">
        <f>SUM(F7:F7)</f>
        <v>26.25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D17" sqref="D17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50" t="s">
        <v>51</v>
      </c>
      <c r="B1" s="50"/>
      <c r="C1" s="50"/>
      <c r="D1" s="50"/>
      <c r="E1" s="50"/>
    </row>
    <row r="2" spans="1:5" ht="15.75" x14ac:dyDescent="0.25">
      <c r="A2" s="50" t="s">
        <v>33</v>
      </c>
      <c r="B2" s="50"/>
      <c r="C2" s="50"/>
      <c r="D2" s="50"/>
      <c r="E2" s="50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4501</v>
      </c>
      <c r="D5" s="37">
        <v>5.95</v>
      </c>
      <c r="E5" s="27">
        <f>C5*D5/115</f>
        <v>232.87782608695653</v>
      </c>
    </row>
    <row r="6" spans="1:5" ht="15" outlineLevel="1" x14ac:dyDescent="0.2">
      <c r="A6" s="25">
        <v>2</v>
      </c>
      <c r="B6" s="26" t="s">
        <v>40</v>
      </c>
      <c r="C6" s="27">
        <f>Вода!F8+4</f>
        <v>10</v>
      </c>
      <c r="D6" s="27">
        <f>24.08+28.86</f>
        <v>52.94</v>
      </c>
      <c r="E6" s="27">
        <f>C6*D6/115</f>
        <v>4.603478260869565</v>
      </c>
    </row>
    <row r="7" spans="1:5" ht="15" outlineLevel="1" x14ac:dyDescent="0.2">
      <c r="A7" s="25">
        <v>3</v>
      </c>
      <c r="B7" s="26" t="s">
        <v>41</v>
      </c>
      <c r="C7" s="27">
        <f>Тепло!F8</f>
        <v>26.25</v>
      </c>
      <c r="D7" s="27">
        <v>2061.11</v>
      </c>
      <c r="E7" s="27">
        <f>C7*D7/115</f>
        <v>470.47076086956525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49</v>
      </c>
      <c r="C9" s="27"/>
      <c r="D9" s="27"/>
      <c r="E9" s="27">
        <f>E8*0.15</f>
        <v>1.8260869565217392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721.95206521739135</v>
      </c>
    </row>
    <row r="16" spans="1:5" x14ac:dyDescent="0.2">
      <c r="B16" s="21" t="s">
        <v>52</v>
      </c>
    </row>
    <row r="17" spans="2:5" x14ac:dyDescent="0.2">
      <c r="B17" s="21" t="s">
        <v>53</v>
      </c>
    </row>
    <row r="18" spans="2:5" x14ac:dyDescent="0.2">
      <c r="B18" s="21" t="s">
        <v>54</v>
      </c>
    </row>
    <row r="19" spans="2:5" ht="15" x14ac:dyDescent="0.25">
      <c r="B19" s="21" t="s">
        <v>55</v>
      </c>
    </row>
    <row r="21" spans="2:5" ht="20.25" x14ac:dyDescent="0.4">
      <c r="D21" s="35" t="s">
        <v>9</v>
      </c>
      <c r="E21" s="36">
        <f>E13+100.65</f>
        <v>822.60206521739133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2018-03-23T14:07:29Z</dcterms:modified>
</cp:coreProperties>
</file>