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545" activeTab="1"/>
  </bookViews>
  <sheets>
    <sheet name="Свод вода" sheetId="4" r:id="rId1"/>
    <sheet name="Свод электричество" sheetId="5" r:id="rId2"/>
    <sheet name="Теплоснабжение" sheetId="3" r:id="rId3"/>
    <sheet name="ОПУ ТЭ" sheetId="8" r:id="rId4"/>
  </sheets>
  <definedNames>
    <definedName name="_xlnm.Print_Area" localSheetId="2">Теплоснабжение!$A$2:$I$148</definedName>
  </definedNames>
  <calcPr calcId="145621" refMode="R1C1"/>
</workbook>
</file>

<file path=xl/calcChain.xml><?xml version="1.0" encoding="utf-8"?>
<calcChain xmlns="http://schemas.openxmlformats.org/spreadsheetml/2006/main"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4" i="3"/>
  <c r="H95" i="3"/>
  <c r="H97" i="3"/>
  <c r="H98" i="3"/>
  <c r="H99" i="3"/>
  <c r="H100" i="3"/>
  <c r="H101" i="3"/>
  <c r="H103" i="3"/>
  <c r="H104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30" i="3"/>
  <c r="H131" i="3"/>
  <c r="H133" i="3"/>
  <c r="H134" i="3"/>
  <c r="H135" i="3"/>
  <c r="H138" i="3"/>
  <c r="H139" i="3"/>
  <c r="H141" i="3"/>
  <c r="H143" i="3"/>
  <c r="H9" i="3"/>
  <c r="G144" i="3"/>
  <c r="I144" i="3"/>
  <c r="G142" i="3"/>
  <c r="I142" i="3"/>
  <c r="G140" i="3"/>
  <c r="I140" i="3"/>
  <c r="G137" i="3"/>
  <c r="G136" i="3"/>
  <c r="I136" i="3" s="1"/>
  <c r="G132" i="3"/>
  <c r="G129" i="3"/>
  <c r="I129" i="3"/>
  <c r="G128" i="3"/>
  <c r="I128" i="3"/>
  <c r="G105" i="3"/>
  <c r="G102" i="3"/>
  <c r="I102" i="3" s="1"/>
  <c r="G96" i="3"/>
  <c r="I96" i="3" s="1"/>
  <c r="G93" i="3"/>
  <c r="I93" i="3" s="1"/>
  <c r="G41" i="3"/>
  <c r="I41" i="3" s="1"/>
  <c r="G11" i="3"/>
  <c r="I11" i="3" s="1"/>
  <c r="G12" i="3"/>
  <c r="I12" i="3" s="1"/>
  <c r="G13" i="3"/>
  <c r="G14" i="3"/>
  <c r="I14" i="3"/>
  <c r="G15" i="3"/>
  <c r="G16" i="3"/>
  <c r="I16" i="3" s="1"/>
  <c r="G17" i="3"/>
  <c r="I17" i="3" s="1"/>
  <c r="G18" i="3"/>
  <c r="I18" i="3" s="1"/>
  <c r="G19" i="3"/>
  <c r="I19" i="3"/>
  <c r="G20" i="3"/>
  <c r="G21" i="3"/>
  <c r="I21" i="3" s="1"/>
  <c r="G22" i="3"/>
  <c r="G23" i="3"/>
  <c r="G24" i="3"/>
  <c r="I24" i="3" s="1"/>
  <c r="G25" i="3"/>
  <c r="I25" i="3" s="1"/>
  <c r="G26" i="3"/>
  <c r="G27" i="3"/>
  <c r="I27" i="3"/>
  <c r="G28" i="3"/>
  <c r="G29" i="3"/>
  <c r="G30" i="3"/>
  <c r="I30" i="3"/>
  <c r="G31" i="3"/>
  <c r="I31" i="3"/>
  <c r="G32" i="3"/>
  <c r="I32" i="3"/>
  <c r="G33" i="3"/>
  <c r="G34" i="3"/>
  <c r="I34" i="3" s="1"/>
  <c r="G35" i="3"/>
  <c r="I35" i="3"/>
  <c r="G36" i="3"/>
  <c r="I36" i="3"/>
  <c r="G37" i="3"/>
  <c r="G38" i="3"/>
  <c r="I38" i="3" s="1"/>
  <c r="G39" i="3"/>
  <c r="I39" i="3" s="1"/>
  <c r="G40" i="3"/>
  <c r="G42" i="3"/>
  <c r="G43" i="3"/>
  <c r="G44" i="3"/>
  <c r="I44" i="3"/>
  <c r="G45" i="3"/>
  <c r="G46" i="3"/>
  <c r="I46" i="3" s="1"/>
  <c r="G47" i="3"/>
  <c r="G48" i="3"/>
  <c r="G49" i="3"/>
  <c r="G50" i="3"/>
  <c r="G51" i="3"/>
  <c r="G52" i="3"/>
  <c r="I52" i="3"/>
  <c r="G53" i="3"/>
  <c r="I53" i="3"/>
  <c r="G54" i="3"/>
  <c r="G55" i="3"/>
  <c r="G56" i="3"/>
  <c r="I56" i="3"/>
  <c r="G57" i="3"/>
  <c r="I57" i="3"/>
  <c r="G58" i="3"/>
  <c r="G59" i="3"/>
  <c r="I59" i="3" s="1"/>
  <c r="G60" i="3"/>
  <c r="I60" i="3" s="1"/>
  <c r="G61" i="3"/>
  <c r="I61" i="3" s="1"/>
  <c r="G62" i="3"/>
  <c r="I62" i="3" s="1"/>
  <c r="G63" i="3"/>
  <c r="I63" i="3" s="1"/>
  <c r="G64" i="3"/>
  <c r="G65" i="3"/>
  <c r="G66" i="3"/>
  <c r="I66" i="3"/>
  <c r="G67" i="3"/>
  <c r="I67" i="3"/>
  <c r="G68" i="3"/>
  <c r="I68" i="3"/>
  <c r="G69" i="3"/>
  <c r="G70" i="3"/>
  <c r="I70" i="3" s="1"/>
  <c r="G71" i="3"/>
  <c r="I71" i="3" s="1"/>
  <c r="G72" i="3"/>
  <c r="I72" i="3" s="1"/>
  <c r="G73" i="3"/>
  <c r="I73" i="3"/>
  <c r="G74" i="3"/>
  <c r="G75" i="3"/>
  <c r="G76" i="3"/>
  <c r="I76" i="3"/>
  <c r="G77" i="3"/>
  <c r="G78" i="3"/>
  <c r="I78" i="3" s="1"/>
  <c r="G79" i="3"/>
  <c r="I79" i="3" s="1"/>
  <c r="G80" i="3"/>
  <c r="I80" i="3" s="1"/>
  <c r="G81" i="3"/>
  <c r="G82" i="3"/>
  <c r="I82" i="3"/>
  <c r="G83" i="3"/>
  <c r="G84" i="3"/>
  <c r="I84" i="3" s="1"/>
  <c r="G85" i="3"/>
  <c r="G86" i="3"/>
  <c r="I86" i="3"/>
  <c r="G87" i="3"/>
  <c r="I87" i="3"/>
  <c r="G88" i="3"/>
  <c r="G89" i="3"/>
  <c r="I89" i="3" s="1"/>
  <c r="G90" i="3"/>
  <c r="I90" i="3"/>
  <c r="G91" i="3"/>
  <c r="G92" i="3"/>
  <c r="I92" i="3" s="1"/>
  <c r="G94" i="3"/>
  <c r="G95" i="3"/>
  <c r="G97" i="3"/>
  <c r="G98" i="3"/>
  <c r="I98" i="3"/>
  <c r="G99" i="3"/>
  <c r="G100" i="3"/>
  <c r="I100" i="3" s="1"/>
  <c r="G101" i="3"/>
  <c r="G103" i="3"/>
  <c r="G104" i="3"/>
  <c r="I104" i="3" s="1"/>
  <c r="G106" i="3"/>
  <c r="I106" i="3" s="1"/>
  <c r="G107" i="3"/>
  <c r="I107" i="3" s="1"/>
  <c r="G108" i="3"/>
  <c r="I108" i="3" s="1"/>
  <c r="G109" i="3"/>
  <c r="I109" i="3" s="1"/>
  <c r="G110" i="3"/>
  <c r="I110" i="3" s="1"/>
  <c r="G111" i="3"/>
  <c r="I111" i="3" s="1"/>
  <c r="G112" i="3"/>
  <c r="G113" i="3"/>
  <c r="I113" i="3" s="1"/>
  <c r="G114" i="3"/>
  <c r="I114" i="3" s="1"/>
  <c r="G115" i="3"/>
  <c r="I115" i="3" s="1"/>
  <c r="G116" i="3"/>
  <c r="I116" i="3" s="1"/>
  <c r="G117" i="3"/>
  <c r="I117" i="3"/>
  <c r="G118" i="3"/>
  <c r="I118" i="3"/>
  <c r="G119" i="3"/>
  <c r="I119" i="3"/>
  <c r="G120" i="3"/>
  <c r="G121" i="3"/>
  <c r="I121" i="3" s="1"/>
  <c r="G122" i="3"/>
  <c r="I122" i="3" s="1"/>
  <c r="G123" i="3"/>
  <c r="I123" i="3" s="1"/>
  <c r="G124" i="3"/>
  <c r="I124" i="3" s="1"/>
  <c r="G125" i="3"/>
  <c r="G126" i="3"/>
  <c r="I126" i="3"/>
  <c r="G127" i="3"/>
  <c r="I127" i="3"/>
  <c r="G130" i="3"/>
  <c r="G131" i="3"/>
  <c r="I131" i="3" s="1"/>
  <c r="G134" i="3"/>
  <c r="G135" i="3"/>
  <c r="G138" i="3"/>
  <c r="I138" i="3" s="1"/>
  <c r="G139" i="3"/>
  <c r="I139" i="3" s="1"/>
  <c r="G141" i="3"/>
  <c r="I141" i="3" s="1"/>
  <c r="G143" i="3"/>
  <c r="I143" i="3" s="1"/>
  <c r="G10" i="3"/>
  <c r="I10" i="3" s="1"/>
  <c r="I145" i="3" s="1"/>
  <c r="G9" i="3"/>
  <c r="G145" i="3" s="1"/>
  <c r="I137" i="3"/>
  <c r="G7" i="5"/>
  <c r="I7" i="5"/>
  <c r="C145" i="3"/>
  <c r="G19" i="5"/>
  <c r="I19" i="5" s="1"/>
  <c r="G18" i="5"/>
  <c r="I18" i="5" s="1"/>
  <c r="G17" i="5"/>
  <c r="I17" i="5" s="1"/>
  <c r="G16" i="5"/>
  <c r="I16" i="5" s="1"/>
  <c r="I20" i="5" s="1"/>
  <c r="G10" i="5"/>
  <c r="I10" i="5"/>
  <c r="G9" i="5"/>
  <c r="I9" i="5"/>
  <c r="G8" i="5"/>
  <c r="I8" i="5" s="1"/>
  <c r="E6" i="8"/>
  <c r="E11" i="8" s="1"/>
  <c r="E14" i="8" s="1"/>
  <c r="K9" i="4"/>
  <c r="I132" i="3"/>
  <c r="I133" i="3"/>
  <c r="I105" i="3"/>
  <c r="I45" i="3"/>
  <c r="K16" i="4"/>
  <c r="I13" i="3"/>
  <c r="I134" i="3"/>
  <c r="I99" i="3"/>
  <c r="I94" i="3"/>
  <c r="I47" i="3"/>
  <c r="I43" i="3"/>
  <c r="I20" i="3"/>
  <c r="I9" i="3"/>
  <c r="I101" i="3"/>
  <c r="I83" i="3"/>
  <c r="I77" i="3"/>
  <c r="I49" i="3"/>
  <c r="I40" i="3"/>
  <c r="I28" i="3"/>
  <c r="I22" i="3"/>
  <c r="I130" i="3"/>
  <c r="I112" i="3"/>
  <c r="I88" i="3"/>
  <c r="I48" i="3"/>
  <c r="I135" i="3"/>
  <c r="I97" i="3"/>
  <c r="I64" i="3"/>
  <c r="I55" i="3"/>
  <c r="I95" i="3"/>
  <c r="I74" i="3"/>
  <c r="I58" i="3"/>
  <c r="I54" i="3"/>
  <c r="I50" i="3"/>
  <c r="I42" i="3"/>
  <c r="I37" i="3"/>
  <c r="I33" i="3"/>
  <c r="I29" i="3"/>
  <c r="I103" i="3"/>
  <c r="I91" i="3"/>
  <c r="I75" i="3"/>
  <c r="I51" i="3"/>
  <c r="I26" i="3"/>
  <c r="I23" i="3"/>
  <c r="I15" i="3"/>
  <c r="H145" i="3"/>
  <c r="I125" i="3"/>
  <c r="I85" i="3"/>
  <c r="I81" i="3"/>
  <c r="I69" i="3"/>
  <c r="I65" i="3"/>
  <c r="I120" i="3"/>
  <c r="I11" i="5" l="1"/>
</calcChain>
</file>

<file path=xl/sharedStrings.xml><?xml version="1.0" encoding="utf-8"?>
<sst xmlns="http://schemas.openxmlformats.org/spreadsheetml/2006/main" count="66" uniqueCount="61">
  <si>
    <t>Составлен "____"________________________200__г.</t>
  </si>
  <si>
    <t>Составлен _________________________________(ФИО)</t>
  </si>
  <si>
    <t>Этаж</t>
  </si>
  <si>
    <t>в МКД по адресу: Московская область, г.о. Химки, мкр. Левобережный, ул. Чайковского, дом 1</t>
  </si>
  <si>
    <t>№ кв-ры</t>
  </si>
  <si>
    <t>Тепловая Энергия</t>
  </si>
  <si>
    <t>G1</t>
  </si>
  <si>
    <t>G2</t>
  </si>
  <si>
    <t>ИТОГО</t>
  </si>
  <si>
    <t>Расход,Гкал</t>
  </si>
  <si>
    <t>наименование коммунального ресурса</t>
  </si>
  <si>
    <t>заводской номер прибора учета коммунального ресурса</t>
  </si>
  <si>
    <t>дата проверки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</si>
  <si>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</si>
  <si>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</si>
  <si>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</si>
  <si>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</si>
  <si>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МОП (тех.пом)</t>
  </si>
  <si>
    <t>Баланс ХВС</t>
  </si>
  <si>
    <t xml:space="preserve">ХВС общедомовой </t>
  </si>
  <si>
    <t>Дата поверки</t>
  </si>
  <si>
    <t>ОТЧЕТ</t>
  </si>
  <si>
    <t>показаний общедомовых ПУ электрической энергии</t>
  </si>
  <si>
    <t>№ счётчика</t>
  </si>
  <si>
    <t xml:space="preserve"> Потребление ресурса </t>
  </si>
  <si>
    <t>Коэффициент трансформации тока</t>
  </si>
  <si>
    <t>Введены в экслпуатацию</t>
  </si>
  <si>
    <t>Расход ЭЭ (расчетный период),кВт/ч</t>
  </si>
  <si>
    <t>Расход с учетом коэффициентом трансформации тока, кВт/ч</t>
  </si>
  <si>
    <t>Сумма ИПУ э/э</t>
  </si>
  <si>
    <t>показаний общедомовых ПУ тепловой энергии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</si>
  <si>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</si>
  <si>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</si>
  <si>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</si>
  <si>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 xml:space="preserve">Введены в эксплуатацию </t>
  </si>
  <si>
    <t>или в расчете на кв.м. всех помещений (Гкал)</t>
  </si>
  <si>
    <t>Норматив подогрева холодной воды для нужд ГВС, рубли</t>
  </si>
  <si>
    <t>Тариф на тепловую эннергию, рубли</t>
  </si>
  <si>
    <t>На теплоснабжение МОП, Гкал</t>
  </si>
  <si>
    <t>площадь всех помещений в собственности, кв.м.</t>
  </si>
  <si>
    <t>Всего, Гкал</t>
  </si>
  <si>
    <t>Площадь помещения, кв.м.</t>
  </si>
  <si>
    <t>17-ти эт.жилой дом</t>
  </si>
  <si>
    <t>55,7</t>
  </si>
  <si>
    <t>Показание ЭЭ1 (Т1),кВт/ч</t>
  </si>
  <si>
    <t>Показание ЭЭ2 (Т2),кВт/ч</t>
  </si>
  <si>
    <t>Показания ЭЭ3 (Т1),кВт/ч</t>
  </si>
  <si>
    <t>Показания ЭЭ4 (Т2),кВт/ч</t>
  </si>
  <si>
    <t>Теплоснабжение по ОПУ, Гкал</t>
  </si>
  <si>
    <t>Расход тепловой энергии на подогрев холодной воды для ГВС, Гкал</t>
  </si>
  <si>
    <t>Расход тепловой энергии на отопление, Гкал</t>
  </si>
  <si>
    <t>МКД по адресу: ул.Чайковского, д.1 с 01.03.18 по 20.03.18</t>
  </si>
  <si>
    <t xml:space="preserve"> за март 2018 года </t>
  </si>
  <si>
    <t>Ввод 1</t>
  </si>
  <si>
    <t>Ввод 2</t>
  </si>
  <si>
    <t>МОП, насосы</t>
  </si>
  <si>
    <t>Лифт, дымоудал.,</t>
  </si>
  <si>
    <t>ПС, вентиляция</t>
  </si>
  <si>
    <t>Общедомовые нужды</t>
  </si>
  <si>
    <t>Ведомость показаний приборов учета ресурсов тепловой энергии за март 2018 г.</t>
  </si>
  <si>
    <t>Расход по ИПУ отопление,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</si>
</sst>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9" formatCode="_-* #,##0.00_р_._-;\-* #,##0.00_р_._-;_-* &quot;-&quot;??_р_._-;_-@_-"/>
    <numFmt numFmtId="194" formatCode="0.0000"/>
    <numFmt numFmtId="195" formatCode="_-* #,##0.0000_р_._-;\-* #,##0.0000_р_._-;_-* &quot;-&quot;??_р_._-;_-@_-"/>
    <numFmt numFmtId="196" formatCode="#,##0.000"/>
    <numFmt numFmtId="197" formatCode="_-* #,##0.0_р_._-;\-* #,##0.0_р_._-;_-* &quot;-&quot;??_р_._-;_-@_-"/>
    <numFmt numFmtId="201" formatCode="0.000"/>
  </numFmts>
  <fonts count="18" x14ac:knownFonts="1">
    <font>
      <sz val="10"/>
      <name val="Arial Cyr"/>
    </font>
    <font>
      <sz val="10"/>
      <name val="Arial Cyr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</font>
    <font>
      <b/>
      <sz val="10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Unicode MS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7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3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Border="1"/>
    <xf numFmtId="195" fontId="14" fillId="0" borderId="0" xfId="0" applyNumberFormat="1" applyFont="1" applyAlignment="1">
      <alignment horizontal="right" vertical="center"/>
    </xf>
    <xf numFmtId="195" fontId="0" fillId="0" borderId="0" xfId="0" applyNumberFormat="1" applyAlignment="1">
      <alignment horizontal="right" vertical="center"/>
    </xf>
    <xf numFmtId="195" fontId="14" fillId="0" borderId="0" xfId="0" applyNumberFormat="1" applyFont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0" fontId="0" fillId="0" borderId="1" xfId="0" applyNumberFormat="1" applyBorder="1"/>
    <xf numFmtId="0" fontId="0" fillId="0" borderId="10" xfId="0" applyBorder="1" applyAlignment="1">
      <alignment horizontal="left"/>
    </xf>
    <xf numFmtId="0" fontId="0" fillId="0" borderId="7" xfId="0" applyBorder="1" applyAlignment="1">
      <alignment wrapText="1"/>
    </xf>
    <xf numFmtId="196" fontId="0" fillId="0" borderId="7" xfId="0" applyNumberFormat="1" applyBorder="1" applyAlignment="1"/>
    <xf numFmtId="4" fontId="0" fillId="0" borderId="7" xfId="0" applyNumberFormat="1" applyBorder="1" applyAlignment="1"/>
    <xf numFmtId="0" fontId="0" fillId="0" borderId="11" xfId="0" applyBorder="1"/>
    <xf numFmtId="0" fontId="0" fillId="0" borderId="0" xfId="0" applyBorder="1" applyAlignment="1">
      <alignment horizontal="center"/>
    </xf>
    <xf numFmtId="196" fontId="0" fillId="0" borderId="0" xfId="0" applyNumberFormat="1" applyBorder="1"/>
    <xf numFmtId="4" fontId="0" fillId="0" borderId="0" xfId="0" applyNumberFormat="1" applyBorder="1"/>
    <xf numFmtId="179" fontId="15" fillId="0" borderId="0" xfId="2" applyFont="1"/>
    <xf numFmtId="195" fontId="16" fillId="0" borderId="0" xfId="2" applyNumberFormat="1" applyFont="1"/>
    <xf numFmtId="197" fontId="15" fillId="0" borderId="0" xfId="2" applyNumberFormat="1" applyFont="1"/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0" xfId="2" applyNumberFormat="1" applyFont="1" applyFill="1"/>
    <xf numFmtId="0" fontId="2" fillId="0" borderId="0" xfId="2" applyNumberFormat="1" applyFont="1" applyBorder="1" applyAlignment="1">
      <alignment horizontal="left"/>
    </xf>
    <xf numFmtId="0" fontId="3" fillId="0" borderId="13" xfId="2" applyNumberFormat="1" applyFont="1" applyBorder="1" applyAlignment="1">
      <alignment horizontal="center" vertical="top" wrapText="1"/>
    </xf>
    <xf numFmtId="0" fontId="10" fillId="0" borderId="20" xfId="2" applyNumberFormat="1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horizontal="center" vertical="center" wrapText="1"/>
    </xf>
    <xf numFmtId="0" fontId="17" fillId="0" borderId="6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0" fontId="2" fillId="0" borderId="0" xfId="2" applyNumberFormat="1" applyFont="1" applyBorder="1"/>
    <xf numFmtId="0" fontId="2" fillId="0" borderId="0" xfId="2" applyNumberFormat="1" applyFont="1"/>
    <xf numFmtId="0" fontId="0" fillId="0" borderId="0" xfId="2" applyNumberFormat="1" applyFont="1"/>
    <xf numFmtId="0" fontId="11" fillId="0" borderId="0" xfId="2" applyNumberFormat="1" applyFont="1" applyAlignment="1">
      <alignment horizontal="center"/>
    </xf>
    <xf numFmtId="194" fontId="0" fillId="0" borderId="7" xfId="0" applyNumberFormat="1" applyBorder="1"/>
    <xf numFmtId="179" fontId="15" fillId="0" borderId="21" xfId="2" applyFont="1" applyBorder="1"/>
    <xf numFmtId="179" fontId="0" fillId="0" borderId="0" xfId="0" applyNumberFormat="1"/>
    <xf numFmtId="0" fontId="3" fillId="0" borderId="1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01" fontId="7" fillId="0" borderId="8" xfId="0" applyNumberFormat="1" applyFont="1" applyFill="1" applyBorder="1" applyAlignment="1">
      <alignment horizontal="center" vertical="center"/>
    </xf>
    <xf numFmtId="201" fontId="10" fillId="0" borderId="1" xfId="0" applyNumberFormat="1" applyFont="1" applyFill="1" applyBorder="1" applyAlignment="1">
      <alignment horizontal="center" vertical="center" wrapText="1"/>
    </xf>
    <xf numFmtId="201" fontId="0" fillId="0" borderId="0" xfId="0" applyNumberFormat="1" applyFill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0" fillId="0" borderId="8" xfId="0" applyBorder="1"/>
    <xf numFmtId="0" fontId="13" fillId="0" borderId="1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3" xfId="0" applyBorder="1"/>
    <xf numFmtId="0" fontId="12" fillId="0" borderId="1" xfId="0" applyNumberFormat="1" applyFont="1" applyFill="1" applyBorder="1" applyAlignment="1">
      <alignment horizontal="center"/>
    </xf>
    <xf numFmtId="201" fontId="7" fillId="2" borderId="8" xfId="0" applyNumberFormat="1" applyFont="1" applyFill="1" applyBorder="1" applyAlignment="1">
      <alignment horizontal="center" vertical="center"/>
    </xf>
    <xf numFmtId="179" fontId="0" fillId="0" borderId="0" xfId="2" applyFont="1" applyFill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201" fontId="10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quotePrefix="1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20" xfId="2" applyNumberFormat="1" applyFont="1" applyBorder="1" applyAlignment="1">
      <alignment horizontal="center" vertical="center" wrapText="1"/>
    </xf>
    <xf numFmtId="0" fontId="3" fillId="0" borderId="13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 6" xfId="1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K15" sqref="K15:L15"/>
    </sheetView>
  </sheetViews>
  <sheetFormatPr defaultRowHeight="12.75" x14ac:dyDescent="0.2"/>
  <cols>
    <col min="1" max="16384" width="9.140625" style="19"/>
  </cols>
  <sheetData>
    <row r="2" spans="1:12" ht="15" customHeight="1" x14ac:dyDescent="0.2">
      <c r="A2" s="122" t="s">
        <v>51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4" spans="1:12" x14ac:dyDescent="0.2">
      <c r="A4" s="123" t="s">
        <v>10</v>
      </c>
      <c r="B4" s="110"/>
      <c r="C4" s="123" t="s">
        <v>11</v>
      </c>
      <c r="D4" s="110"/>
      <c r="E4" s="123" t="s">
        <v>12</v>
      </c>
      <c r="F4" s="110"/>
      <c r="G4" s="123" t="s">
        <v>13</v>
      </c>
      <c r="H4" s="110"/>
      <c r="I4" s="123" t="s">
        <v>14</v>
      </c>
      <c r="J4" s="110"/>
      <c r="K4" s="123" t="s">
        <v>15</v>
      </c>
      <c r="L4" s="110"/>
    </row>
    <row r="5" spans="1:12" x14ac:dyDescent="0.2">
      <c r="A5" s="111"/>
      <c r="B5" s="112"/>
      <c r="C5" s="111"/>
      <c r="D5" s="112"/>
      <c r="E5" s="111"/>
      <c r="F5" s="112"/>
      <c r="G5" s="111"/>
      <c r="H5" s="112"/>
      <c r="I5" s="111"/>
      <c r="J5" s="112"/>
      <c r="K5" s="111"/>
      <c r="L5" s="112"/>
    </row>
    <row r="6" spans="1:12" x14ac:dyDescent="0.2">
      <c r="A6" s="111"/>
      <c r="B6" s="112"/>
      <c r="C6" s="111"/>
      <c r="D6" s="112"/>
      <c r="E6" s="111"/>
      <c r="F6" s="112"/>
      <c r="G6" s="111"/>
      <c r="H6" s="112"/>
      <c r="I6" s="111"/>
      <c r="J6" s="112"/>
      <c r="K6" s="111"/>
      <c r="L6" s="112"/>
    </row>
    <row r="7" spans="1:12" x14ac:dyDescent="0.2">
      <c r="A7" s="111"/>
      <c r="B7" s="112"/>
      <c r="C7" s="111"/>
      <c r="D7" s="112"/>
      <c r="E7" s="111"/>
      <c r="F7" s="112"/>
      <c r="G7" s="111"/>
      <c r="H7" s="112"/>
      <c r="I7" s="111"/>
      <c r="J7" s="112"/>
      <c r="K7" s="111"/>
      <c r="L7" s="112"/>
    </row>
    <row r="8" spans="1:12" x14ac:dyDescent="0.2">
      <c r="A8" s="113"/>
      <c r="B8" s="114"/>
      <c r="C8" s="113"/>
      <c r="D8" s="114"/>
      <c r="E8" s="113"/>
      <c r="F8" s="114"/>
      <c r="G8" s="113"/>
      <c r="H8" s="114"/>
      <c r="I8" s="113"/>
      <c r="J8" s="114"/>
      <c r="K8" s="113"/>
      <c r="L8" s="114"/>
    </row>
    <row r="9" spans="1:12" x14ac:dyDescent="0.2">
      <c r="A9" s="109" t="s">
        <v>19</v>
      </c>
      <c r="B9" s="110"/>
      <c r="C9" s="115">
        <v>13525414</v>
      </c>
      <c r="D9" s="116"/>
      <c r="E9" s="115"/>
      <c r="F9" s="116"/>
      <c r="G9" s="121">
        <v>17583</v>
      </c>
      <c r="H9" s="116"/>
      <c r="I9" s="121">
        <v>18427</v>
      </c>
      <c r="J9" s="116"/>
      <c r="K9" s="115">
        <f>I9-G9</f>
        <v>844</v>
      </c>
      <c r="L9" s="116"/>
    </row>
    <row r="10" spans="1:12" x14ac:dyDescent="0.2">
      <c r="A10" s="111"/>
      <c r="B10" s="112"/>
      <c r="C10" s="117"/>
      <c r="D10" s="118"/>
      <c r="E10" s="117"/>
      <c r="F10" s="118"/>
      <c r="G10" s="117"/>
      <c r="H10" s="118"/>
      <c r="I10" s="117"/>
      <c r="J10" s="118"/>
      <c r="K10" s="117"/>
      <c r="L10" s="118"/>
    </row>
    <row r="11" spans="1:12" x14ac:dyDescent="0.2">
      <c r="A11" s="113"/>
      <c r="B11" s="114"/>
      <c r="C11" s="119"/>
      <c r="D11" s="120"/>
      <c r="E11" s="119"/>
      <c r="F11" s="120"/>
      <c r="G11" s="119"/>
      <c r="H11" s="120"/>
      <c r="I11" s="119"/>
      <c r="J11" s="120"/>
      <c r="K11" s="119"/>
      <c r="L11" s="120"/>
    </row>
    <row r="14" spans="1:12" x14ac:dyDescent="0.2">
      <c r="A14" s="105" t="s">
        <v>16</v>
      </c>
      <c r="B14" s="106"/>
      <c r="C14" s="105"/>
      <c r="D14" s="106"/>
      <c r="E14" s="105"/>
      <c r="F14" s="106"/>
      <c r="G14" s="105"/>
      <c r="H14" s="106"/>
      <c r="I14" s="105"/>
      <c r="J14" s="106"/>
      <c r="K14" s="105">
        <v>818</v>
      </c>
      <c r="L14" s="106"/>
    </row>
    <row r="15" spans="1:12" x14ac:dyDescent="0.2">
      <c r="A15" s="105" t="s">
        <v>17</v>
      </c>
      <c r="B15" s="106"/>
      <c r="C15" s="20"/>
      <c r="D15" s="21"/>
      <c r="E15" s="20"/>
      <c r="F15" s="21"/>
      <c r="G15" s="20"/>
      <c r="H15" s="21"/>
      <c r="I15" s="20"/>
      <c r="J15" s="21"/>
      <c r="K15" s="105"/>
      <c r="L15" s="106"/>
    </row>
    <row r="16" spans="1:12" ht="15" x14ac:dyDescent="0.2">
      <c r="A16" s="105" t="s">
        <v>18</v>
      </c>
      <c r="B16" s="106"/>
      <c r="C16" s="105"/>
      <c r="D16" s="106"/>
      <c r="E16" s="105"/>
      <c r="F16" s="106"/>
      <c r="G16" s="105"/>
      <c r="H16" s="106"/>
      <c r="I16" s="105"/>
      <c r="J16" s="106"/>
      <c r="K16" s="107">
        <f>K9-K14-K15</f>
        <v>26</v>
      </c>
      <c r="L16" s="108"/>
    </row>
  </sheetData>
  <mergeCells count="27">
    <mergeCell ref="A2:L2"/>
    <mergeCell ref="A4:B8"/>
    <mergeCell ref="C4:D8"/>
    <mergeCell ref="E4:F8"/>
    <mergeCell ref="G4:H8"/>
    <mergeCell ref="I4:J8"/>
    <mergeCell ref="K4:L8"/>
    <mergeCell ref="A9:B11"/>
    <mergeCell ref="C9:D11"/>
    <mergeCell ref="E9:F11"/>
    <mergeCell ref="G9:H11"/>
    <mergeCell ref="I9:J11"/>
    <mergeCell ref="K9:L11"/>
    <mergeCell ref="A14:B14"/>
    <mergeCell ref="C14:D14"/>
    <mergeCell ref="E14:F14"/>
    <mergeCell ref="G14:H14"/>
    <mergeCell ref="I14:J14"/>
    <mergeCell ref="K14:L14"/>
    <mergeCell ref="A15:B15"/>
    <mergeCell ref="K15:L15"/>
    <mergeCell ref="A16:B16"/>
    <mergeCell ref="C16:D16"/>
    <mergeCell ref="E16:F16"/>
    <mergeCell ref="G16:H16"/>
    <mergeCell ref="I16:J16"/>
    <mergeCell ref="K16:L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A3" sqref="A3"/>
    </sheetView>
  </sheetViews>
  <sheetFormatPr defaultRowHeight="12.75" x14ac:dyDescent="0.2"/>
  <cols>
    <col min="1" max="1" width="14.42578125" customWidth="1"/>
    <col min="2" max="2" width="18.42578125" customWidth="1"/>
    <col min="3" max="6" width="14.42578125" customWidth="1"/>
    <col min="7" max="7" width="14.140625" customWidth="1"/>
    <col min="8" max="9" width="18" customWidth="1"/>
    <col min="10" max="10" width="14.140625" customWidth="1"/>
  </cols>
  <sheetData>
    <row r="1" spans="1:10" ht="15" x14ac:dyDescent="0.25">
      <c r="A1" s="22" t="s">
        <v>21</v>
      </c>
    </row>
    <row r="2" spans="1:10" ht="15" x14ac:dyDescent="0.25">
      <c r="A2" s="22" t="s">
        <v>22</v>
      </c>
    </row>
    <row r="3" spans="1:10" x14ac:dyDescent="0.2">
      <c r="A3" t="s">
        <v>52</v>
      </c>
    </row>
    <row r="6" spans="1:10" ht="51" x14ac:dyDescent="0.2">
      <c r="A6" s="23" t="s">
        <v>23</v>
      </c>
      <c r="B6" s="23" t="s">
        <v>24</v>
      </c>
      <c r="C6" s="23" t="s">
        <v>44</v>
      </c>
      <c r="D6" s="23" t="s">
        <v>45</v>
      </c>
      <c r="E6" s="23" t="s">
        <v>46</v>
      </c>
      <c r="F6" s="23" t="s">
        <v>47</v>
      </c>
      <c r="G6" s="23" t="s">
        <v>27</v>
      </c>
      <c r="H6" s="23" t="s">
        <v>25</v>
      </c>
      <c r="I6" s="23" t="s">
        <v>28</v>
      </c>
      <c r="J6" s="23" t="s">
        <v>26</v>
      </c>
    </row>
    <row r="7" spans="1:10" ht="15" x14ac:dyDescent="0.25">
      <c r="A7" s="124">
        <v>20318717</v>
      </c>
      <c r="B7" s="25"/>
      <c r="C7" s="27">
        <v>4850</v>
      </c>
      <c r="D7" s="27"/>
      <c r="E7" s="27">
        <v>5020</v>
      </c>
      <c r="F7" s="27"/>
      <c r="G7" s="26">
        <f>E7-C7</f>
        <v>170</v>
      </c>
      <c r="H7" s="67">
        <v>60</v>
      </c>
      <c r="I7" s="27">
        <f>G7*H7</f>
        <v>10200</v>
      </c>
      <c r="J7" s="18"/>
    </row>
    <row r="8" spans="1:10" ht="15" x14ac:dyDescent="0.25">
      <c r="A8" s="125"/>
      <c r="B8" s="25" t="s">
        <v>53</v>
      </c>
      <c r="C8" s="27"/>
      <c r="D8" s="27">
        <v>1910</v>
      </c>
      <c r="E8" s="27"/>
      <c r="F8" s="27">
        <v>1992</v>
      </c>
      <c r="G8" s="26">
        <f>F8-D8</f>
        <v>82</v>
      </c>
      <c r="H8" s="67">
        <v>60</v>
      </c>
      <c r="I8" s="27">
        <f>G8*H8</f>
        <v>4920</v>
      </c>
      <c r="J8" s="18"/>
    </row>
    <row r="9" spans="1:10" ht="15" x14ac:dyDescent="0.25">
      <c r="A9" s="124">
        <v>19503439</v>
      </c>
      <c r="B9" s="25"/>
      <c r="C9" s="27">
        <v>10355</v>
      </c>
      <c r="D9" s="27"/>
      <c r="E9" s="27">
        <v>10747</v>
      </c>
      <c r="F9" s="27"/>
      <c r="G9" s="26">
        <f>E9-C9</f>
        <v>392</v>
      </c>
      <c r="H9" s="67">
        <v>60</v>
      </c>
      <c r="I9" s="27">
        <f>G9*H9</f>
        <v>23520</v>
      </c>
      <c r="J9" s="18"/>
    </row>
    <row r="10" spans="1:10" ht="15" x14ac:dyDescent="0.25">
      <c r="A10" s="125"/>
      <c r="B10" s="25" t="s">
        <v>54</v>
      </c>
      <c r="C10" s="27"/>
      <c r="D10" s="27">
        <v>4582</v>
      </c>
      <c r="E10" s="27"/>
      <c r="F10" s="27">
        <v>4764</v>
      </c>
      <c r="G10" s="26">
        <f>F10-D10</f>
        <v>182</v>
      </c>
      <c r="H10" s="67">
        <v>60</v>
      </c>
      <c r="I10" s="27">
        <f>G10*H10</f>
        <v>10920</v>
      </c>
      <c r="J10" s="18"/>
    </row>
    <row r="11" spans="1:10" ht="15.75" x14ac:dyDescent="0.25">
      <c r="A11" s="96"/>
      <c r="B11" s="97" t="s">
        <v>8</v>
      </c>
      <c r="C11" s="96"/>
      <c r="D11" s="99"/>
      <c r="E11" s="99"/>
      <c r="F11" s="99"/>
      <c r="G11" s="99"/>
      <c r="H11" s="98"/>
      <c r="I11" s="100">
        <f>SUM(I7:I10)</f>
        <v>49560</v>
      </c>
      <c r="J11" s="98"/>
    </row>
    <row r="13" spans="1:10" x14ac:dyDescent="0.2">
      <c r="A13" t="s">
        <v>29</v>
      </c>
      <c r="I13" s="4">
        <v>34552</v>
      </c>
    </row>
    <row r="14" spans="1:10" x14ac:dyDescent="0.2">
      <c r="I14" s="4"/>
    </row>
    <row r="15" spans="1:10" x14ac:dyDescent="0.2">
      <c r="A15" t="s">
        <v>58</v>
      </c>
    </row>
    <row r="16" spans="1:10" ht="15" x14ac:dyDescent="0.25">
      <c r="A16" s="124">
        <v>20337149</v>
      </c>
      <c r="B16" s="25"/>
      <c r="C16" s="27">
        <v>133795</v>
      </c>
      <c r="D16" s="27"/>
      <c r="E16" s="27">
        <v>136927</v>
      </c>
      <c r="F16" s="27"/>
      <c r="G16" s="26">
        <f>E16-C16</f>
        <v>3132</v>
      </c>
      <c r="H16" s="67">
        <v>1</v>
      </c>
      <c r="I16" s="27">
        <f>G16*H16</f>
        <v>3132</v>
      </c>
      <c r="J16" s="18"/>
    </row>
    <row r="17" spans="1:10" ht="15" x14ac:dyDescent="0.25">
      <c r="A17" s="125"/>
      <c r="B17" s="25" t="s">
        <v>55</v>
      </c>
      <c r="C17" s="27"/>
      <c r="D17" s="27">
        <v>60968</v>
      </c>
      <c r="E17" s="27"/>
      <c r="F17" s="27">
        <v>62444</v>
      </c>
      <c r="G17" s="26">
        <f>F17-D17</f>
        <v>1476</v>
      </c>
      <c r="H17" s="67">
        <v>1</v>
      </c>
      <c r="I17" s="27">
        <f>G17*H17</f>
        <v>1476</v>
      </c>
      <c r="J17" s="18"/>
    </row>
    <row r="18" spans="1:10" ht="15" x14ac:dyDescent="0.25">
      <c r="A18" s="126">
        <v>20318684</v>
      </c>
      <c r="B18" s="66" t="s">
        <v>56</v>
      </c>
      <c r="C18" s="27">
        <v>8043</v>
      </c>
      <c r="D18" s="27"/>
      <c r="E18" s="27">
        <v>8290</v>
      </c>
      <c r="F18" s="27"/>
      <c r="G18" s="26">
        <f>E18-C18</f>
        <v>247</v>
      </c>
      <c r="H18" s="67">
        <v>30</v>
      </c>
      <c r="I18" s="27">
        <f>G18*H18</f>
        <v>7410</v>
      </c>
      <c r="J18" s="18"/>
    </row>
    <row r="19" spans="1:10" ht="15" x14ac:dyDescent="0.25">
      <c r="A19" s="126"/>
      <c r="B19" s="66" t="s">
        <v>57</v>
      </c>
      <c r="C19" s="27"/>
      <c r="D19" s="27">
        <v>3906</v>
      </c>
      <c r="E19" s="27"/>
      <c r="F19" s="27">
        <v>4032</v>
      </c>
      <c r="G19" s="26">
        <f>F19-D19</f>
        <v>126</v>
      </c>
      <c r="H19" s="67">
        <v>30</v>
      </c>
      <c r="I19" s="27">
        <f>G19*H19</f>
        <v>3780</v>
      </c>
      <c r="J19" s="18"/>
    </row>
    <row r="20" spans="1:10" ht="15" x14ac:dyDescent="0.25">
      <c r="A20" s="96"/>
      <c r="B20" s="97" t="s">
        <v>8</v>
      </c>
      <c r="C20" s="96"/>
      <c r="D20" s="99"/>
      <c r="E20" s="99"/>
      <c r="F20" s="99"/>
      <c r="G20" s="99"/>
      <c r="H20" s="98"/>
      <c r="I20" s="27">
        <f>SUM(I16:I19)</f>
        <v>15798</v>
      </c>
      <c r="J20" s="98"/>
    </row>
    <row r="22" spans="1:10" x14ac:dyDescent="0.2">
      <c r="I22" s="4">
        <v>50350</v>
      </c>
    </row>
  </sheetData>
  <mergeCells count="4">
    <mergeCell ref="A7:A8"/>
    <mergeCell ref="A9:A10"/>
    <mergeCell ref="A16:A17"/>
    <mergeCell ref="A18:A19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zoomScaleNormal="100" workbookViewId="0">
      <pane xSplit="2" ySplit="8" topLeftCell="C108" activePane="bottomRight" state="frozen"/>
      <selection pane="topRight" activeCell="C1" sqref="C1"/>
      <selection pane="bottomLeft" activeCell="A9" sqref="A9"/>
      <selection pane="bottomRight" activeCell="K146" sqref="K146"/>
    </sheetView>
  </sheetViews>
  <sheetFormatPr defaultColWidth="8.7109375" defaultRowHeight="12.75" x14ac:dyDescent="0.2"/>
  <cols>
    <col min="1" max="1" width="5.42578125" style="5" customWidth="1"/>
    <col min="2" max="2" width="8.140625" customWidth="1"/>
    <col min="3" max="3" width="10.28515625" style="82" customWidth="1"/>
    <col min="4" max="4" width="19.5703125" customWidth="1"/>
    <col min="5" max="6" width="12.7109375" customWidth="1"/>
    <col min="7" max="9" width="12.7109375" style="8" customWidth="1"/>
  </cols>
  <sheetData>
    <row r="1" spans="1:9" x14ac:dyDescent="0.2">
      <c r="A1" s="10"/>
      <c r="B1" s="8"/>
      <c r="C1" s="68"/>
      <c r="D1" s="8"/>
      <c r="E1" s="8"/>
      <c r="F1" s="8"/>
    </row>
    <row r="2" spans="1:9" ht="15.75" x14ac:dyDescent="0.25">
      <c r="A2" s="144" t="s">
        <v>59</v>
      </c>
      <c r="B2" s="144"/>
      <c r="C2" s="144"/>
      <c r="D2" s="144"/>
      <c r="E2" s="144"/>
      <c r="F2" s="144"/>
      <c r="G2" s="144"/>
      <c r="H2" s="144"/>
      <c r="I2" s="144"/>
    </row>
    <row r="3" spans="1:9" ht="15.75" x14ac:dyDescent="0.25">
      <c r="A3" s="144" t="s">
        <v>3</v>
      </c>
      <c r="B3" s="144"/>
      <c r="C3" s="144"/>
      <c r="D3" s="144"/>
      <c r="E3" s="144"/>
      <c r="F3" s="144"/>
      <c r="G3" s="144"/>
      <c r="H3" s="144"/>
      <c r="I3" s="144"/>
    </row>
    <row r="4" spans="1:9" ht="13.5" thickBot="1" x14ac:dyDescent="0.25">
      <c r="A4" s="7"/>
      <c r="B4" s="3"/>
      <c r="C4" s="69"/>
      <c r="D4" s="3"/>
    </row>
    <row r="5" spans="1:9" ht="63.75" customHeight="1" x14ac:dyDescent="0.2">
      <c r="A5" s="145" t="s">
        <v>2</v>
      </c>
      <c r="B5" s="134" t="s">
        <v>4</v>
      </c>
      <c r="C5" s="140" t="s">
        <v>41</v>
      </c>
      <c r="D5" s="134" t="s">
        <v>20</v>
      </c>
      <c r="E5" s="143" t="s">
        <v>5</v>
      </c>
      <c r="F5" s="143"/>
      <c r="G5" s="137" t="s">
        <v>9</v>
      </c>
      <c r="H5" s="137" t="s">
        <v>48</v>
      </c>
      <c r="I5" s="137" t="s">
        <v>40</v>
      </c>
    </row>
    <row r="6" spans="1:9" ht="12.75" hidden="1" customHeight="1" x14ac:dyDescent="0.2">
      <c r="A6" s="146"/>
      <c r="B6" s="135"/>
      <c r="C6" s="141"/>
      <c r="D6" s="135"/>
      <c r="E6" s="17"/>
      <c r="F6" s="17"/>
      <c r="G6" s="138"/>
      <c r="H6" s="138"/>
      <c r="I6" s="138"/>
    </row>
    <row r="7" spans="1:9" s="16" customFormat="1" ht="29.25" customHeight="1" thickBot="1" x14ac:dyDescent="0.25">
      <c r="A7" s="147"/>
      <c r="B7" s="136"/>
      <c r="C7" s="142"/>
      <c r="D7" s="136"/>
      <c r="E7" s="49" t="s">
        <v>6</v>
      </c>
      <c r="F7" s="49" t="s">
        <v>7</v>
      </c>
      <c r="G7" s="139"/>
      <c r="H7" s="139"/>
      <c r="I7" s="139"/>
    </row>
    <row r="8" spans="1:9" s="4" customFormat="1" ht="13.5" thickBot="1" x14ac:dyDescent="0.25">
      <c r="A8" s="46">
        <v>1</v>
      </c>
      <c r="B8" s="47">
        <v>2</v>
      </c>
      <c r="C8" s="70"/>
      <c r="D8" s="47"/>
      <c r="E8" s="47">
        <v>5</v>
      </c>
      <c r="F8" s="48">
        <v>6</v>
      </c>
      <c r="G8" s="87">
        <v>7</v>
      </c>
      <c r="H8" s="88">
        <v>8</v>
      </c>
      <c r="I8" s="89">
        <v>9</v>
      </c>
    </row>
    <row r="9" spans="1:9" s="4" customFormat="1" ht="18.75" customHeight="1" x14ac:dyDescent="0.2">
      <c r="A9" s="145">
        <v>1</v>
      </c>
      <c r="B9" s="13">
        <v>1</v>
      </c>
      <c r="C9" s="71">
        <v>44</v>
      </c>
      <c r="D9" s="51"/>
      <c r="E9" s="50">
        <v>15.215</v>
      </c>
      <c r="F9" s="51">
        <v>15.428000000000001</v>
      </c>
      <c r="G9" s="90">
        <f>F9-E9</f>
        <v>0.21300000000000097</v>
      </c>
      <c r="H9" s="104">
        <f t="shared" ref="H9:H40" si="0">0.0106*C9</f>
        <v>0.46639999999999998</v>
      </c>
      <c r="I9" s="91">
        <f>G9+H9</f>
        <v>0.67940000000000089</v>
      </c>
    </row>
    <row r="10" spans="1:9" ht="18.75" customHeight="1" x14ac:dyDescent="0.2">
      <c r="A10" s="146"/>
      <c r="B10" s="9">
        <v>2</v>
      </c>
      <c r="C10" s="72">
        <v>55.1</v>
      </c>
      <c r="D10" s="53"/>
      <c r="E10" s="53">
        <v>18.501000000000001</v>
      </c>
      <c r="F10" s="53">
        <v>19.334</v>
      </c>
      <c r="G10" s="92">
        <f>F10-E10</f>
        <v>0.83299999999999841</v>
      </c>
      <c r="H10" s="104">
        <f t="shared" si="0"/>
        <v>0.58406000000000002</v>
      </c>
      <c r="I10" s="93">
        <f t="shared" ref="I10:I73" si="1">G10+H10</f>
        <v>1.4170599999999984</v>
      </c>
    </row>
    <row r="11" spans="1:9" ht="18.75" customHeight="1" x14ac:dyDescent="0.2">
      <c r="A11" s="146"/>
      <c r="B11" s="9">
        <v>3</v>
      </c>
      <c r="C11" s="72">
        <v>35.700000000000003</v>
      </c>
      <c r="D11" s="53">
        <v>2.8919999999999999</v>
      </c>
      <c r="E11" s="53">
        <v>2.95</v>
      </c>
      <c r="F11" s="53">
        <v>3.7149999999999999</v>
      </c>
      <c r="G11" s="92">
        <f t="shared" ref="G11:G74" si="2">F11-E11</f>
        <v>0.76499999999999968</v>
      </c>
      <c r="H11" s="104">
        <f t="shared" si="0"/>
        <v>0.37842000000000003</v>
      </c>
      <c r="I11" s="91">
        <f t="shared" si="1"/>
        <v>1.1434199999999997</v>
      </c>
    </row>
    <row r="12" spans="1:9" ht="18.75" customHeight="1" x14ac:dyDescent="0.2">
      <c r="A12" s="146"/>
      <c r="B12" s="9">
        <v>4</v>
      </c>
      <c r="C12" s="72">
        <v>56.6</v>
      </c>
      <c r="D12" s="53">
        <v>31.629000000000001</v>
      </c>
      <c r="E12" s="53">
        <v>32.4</v>
      </c>
      <c r="F12" s="53">
        <v>33.46</v>
      </c>
      <c r="G12" s="92">
        <f t="shared" si="2"/>
        <v>1.0600000000000023</v>
      </c>
      <c r="H12" s="104">
        <f t="shared" si="0"/>
        <v>0.59996000000000005</v>
      </c>
      <c r="I12" s="91">
        <f t="shared" si="1"/>
        <v>1.6599600000000023</v>
      </c>
    </row>
    <row r="13" spans="1:9" ht="18.75" customHeight="1" x14ac:dyDescent="0.2">
      <c r="A13" s="146"/>
      <c r="B13" s="15">
        <v>5</v>
      </c>
      <c r="C13" s="72">
        <v>55.2</v>
      </c>
      <c r="D13" s="53">
        <v>10.175000000000001</v>
      </c>
      <c r="E13" s="53">
        <v>10.175000000000001</v>
      </c>
      <c r="F13" s="53">
        <v>11.163</v>
      </c>
      <c r="G13" s="92">
        <f t="shared" si="2"/>
        <v>0.98799999999999955</v>
      </c>
      <c r="H13" s="104">
        <f t="shared" si="0"/>
        <v>0.58512000000000008</v>
      </c>
      <c r="I13" s="91">
        <f t="shared" si="1"/>
        <v>1.5731199999999996</v>
      </c>
    </row>
    <row r="14" spans="1:9" ht="18.75" customHeight="1" x14ac:dyDescent="0.2">
      <c r="A14" s="146"/>
      <c r="B14" s="9">
        <v>6</v>
      </c>
      <c r="C14" s="72">
        <v>35.5</v>
      </c>
      <c r="D14" s="53">
        <v>19.361999999999998</v>
      </c>
      <c r="E14" s="53">
        <v>19.361999999999998</v>
      </c>
      <c r="F14" s="53">
        <v>20.29</v>
      </c>
      <c r="G14" s="92">
        <f t="shared" si="2"/>
        <v>0.92800000000000082</v>
      </c>
      <c r="H14" s="104">
        <f t="shared" si="0"/>
        <v>0.37630000000000002</v>
      </c>
      <c r="I14" s="91">
        <f t="shared" si="1"/>
        <v>1.3043000000000009</v>
      </c>
    </row>
    <row r="15" spans="1:9" ht="18.75" customHeight="1" x14ac:dyDescent="0.2">
      <c r="A15" s="146"/>
      <c r="B15" s="9">
        <v>7</v>
      </c>
      <c r="C15" s="72">
        <v>56.6</v>
      </c>
      <c r="D15" s="53">
        <v>16.55</v>
      </c>
      <c r="E15" s="53">
        <v>16.55</v>
      </c>
      <c r="F15" s="53">
        <v>17.373000000000001</v>
      </c>
      <c r="G15" s="92">
        <f t="shared" si="2"/>
        <v>0.8230000000000004</v>
      </c>
      <c r="H15" s="104">
        <f t="shared" si="0"/>
        <v>0.59996000000000005</v>
      </c>
      <c r="I15" s="91">
        <f t="shared" si="1"/>
        <v>1.4229600000000004</v>
      </c>
    </row>
    <row r="16" spans="1:9" ht="18.75" customHeight="1" thickBot="1" x14ac:dyDescent="0.25">
      <c r="A16" s="147"/>
      <c r="B16" s="14">
        <v>8</v>
      </c>
      <c r="C16" s="73">
        <v>45.3</v>
      </c>
      <c r="D16" s="54">
        <v>20.079000000000001</v>
      </c>
      <c r="E16" s="54">
        <v>20.079000000000001</v>
      </c>
      <c r="F16" s="54">
        <v>21.163</v>
      </c>
      <c r="G16" s="92">
        <f t="shared" si="2"/>
        <v>1.0839999999999996</v>
      </c>
      <c r="H16" s="104">
        <f t="shared" si="0"/>
        <v>0.48018</v>
      </c>
      <c r="I16" s="93">
        <f>G16+H16</f>
        <v>1.5641799999999997</v>
      </c>
    </row>
    <row r="17" spans="1:9" ht="18.75" customHeight="1" x14ac:dyDescent="0.2">
      <c r="A17" s="132">
        <v>2</v>
      </c>
      <c r="B17" s="12">
        <v>9</v>
      </c>
      <c r="C17" s="74">
        <v>55.9</v>
      </c>
      <c r="D17" s="55">
        <v>6.92</v>
      </c>
      <c r="E17" s="55">
        <v>6.92</v>
      </c>
      <c r="F17" s="55">
        <v>7.6050000000000004</v>
      </c>
      <c r="G17" s="92">
        <f t="shared" si="2"/>
        <v>0.6850000000000005</v>
      </c>
      <c r="H17" s="104">
        <f t="shared" si="0"/>
        <v>0.59253999999999996</v>
      </c>
      <c r="I17" s="91">
        <f t="shared" si="1"/>
        <v>1.2775400000000006</v>
      </c>
    </row>
    <row r="18" spans="1:9" ht="18.75" customHeight="1" x14ac:dyDescent="0.2">
      <c r="A18" s="132"/>
      <c r="B18" s="15">
        <v>10</v>
      </c>
      <c r="C18" s="75">
        <v>56.9</v>
      </c>
      <c r="D18" s="56">
        <v>25.103000000000002</v>
      </c>
      <c r="E18" s="56">
        <v>25.103000000000002</v>
      </c>
      <c r="F18" s="56">
        <v>26.510999999999999</v>
      </c>
      <c r="G18" s="92">
        <f t="shared" si="2"/>
        <v>1.4079999999999977</v>
      </c>
      <c r="H18" s="104">
        <f t="shared" si="0"/>
        <v>0.60314000000000001</v>
      </c>
      <c r="I18" s="93">
        <f>G18+H18</f>
        <v>2.0111399999999975</v>
      </c>
    </row>
    <row r="19" spans="1:9" ht="18.75" customHeight="1" x14ac:dyDescent="0.2">
      <c r="A19" s="132"/>
      <c r="B19" s="9">
        <v>11</v>
      </c>
      <c r="C19" s="72">
        <v>37.1</v>
      </c>
      <c r="D19" s="53">
        <v>4.7549999999999999</v>
      </c>
      <c r="E19" s="53">
        <v>4.7549999999999999</v>
      </c>
      <c r="F19" s="53">
        <v>5.2229999999999999</v>
      </c>
      <c r="G19" s="92">
        <f t="shared" si="2"/>
        <v>0.46799999999999997</v>
      </c>
      <c r="H19" s="104">
        <f t="shared" si="0"/>
        <v>0.39326</v>
      </c>
      <c r="I19" s="91">
        <f t="shared" si="1"/>
        <v>0.86125999999999991</v>
      </c>
    </row>
    <row r="20" spans="1:9" ht="18.75" customHeight="1" x14ac:dyDescent="0.2">
      <c r="A20" s="132"/>
      <c r="B20" s="9">
        <v>12</v>
      </c>
      <c r="C20" s="72">
        <v>56.8</v>
      </c>
      <c r="D20" s="53">
        <v>9.2249999999999996</v>
      </c>
      <c r="E20" s="53">
        <v>9.2249999999999996</v>
      </c>
      <c r="F20" s="53">
        <v>9.9710000000000001</v>
      </c>
      <c r="G20" s="92">
        <f t="shared" si="2"/>
        <v>0.74600000000000044</v>
      </c>
      <c r="H20" s="104">
        <f t="shared" si="0"/>
        <v>0.60207999999999995</v>
      </c>
      <c r="I20" s="91">
        <f t="shared" si="1"/>
        <v>1.3480800000000004</v>
      </c>
    </row>
    <row r="21" spans="1:9" ht="18.75" customHeight="1" x14ac:dyDescent="0.2">
      <c r="A21" s="132"/>
      <c r="B21" s="9">
        <v>13</v>
      </c>
      <c r="C21" s="72">
        <v>56.8</v>
      </c>
      <c r="D21" s="53">
        <v>5.9</v>
      </c>
      <c r="E21" s="53">
        <v>5.9</v>
      </c>
      <c r="F21" s="53">
        <v>6.4240000000000004</v>
      </c>
      <c r="G21" s="92">
        <f t="shared" si="2"/>
        <v>0.52400000000000002</v>
      </c>
      <c r="H21" s="104">
        <f t="shared" si="0"/>
        <v>0.60207999999999995</v>
      </c>
      <c r="I21" s="91">
        <f t="shared" si="1"/>
        <v>1.12608</v>
      </c>
    </row>
    <row r="22" spans="1:9" ht="18.75" customHeight="1" x14ac:dyDescent="0.2">
      <c r="A22" s="132"/>
      <c r="B22" s="9">
        <v>14</v>
      </c>
      <c r="C22" s="72">
        <v>37.1</v>
      </c>
      <c r="D22" s="57">
        <v>3.24</v>
      </c>
      <c r="E22" s="57">
        <v>3.24</v>
      </c>
      <c r="F22" s="57">
        <v>3.52</v>
      </c>
      <c r="G22" s="92">
        <f t="shared" si="2"/>
        <v>0.2799999999999998</v>
      </c>
      <c r="H22" s="104">
        <f t="shared" si="0"/>
        <v>0.39326</v>
      </c>
      <c r="I22" s="91">
        <f t="shared" si="1"/>
        <v>0.67325999999999975</v>
      </c>
    </row>
    <row r="23" spans="1:9" ht="18.75" customHeight="1" x14ac:dyDescent="0.2">
      <c r="A23" s="132"/>
      <c r="B23" s="9">
        <v>15</v>
      </c>
      <c r="C23" s="72">
        <v>56.8</v>
      </c>
      <c r="D23" s="53">
        <v>6.69</v>
      </c>
      <c r="E23" s="53">
        <v>6.69</v>
      </c>
      <c r="F23" s="53">
        <v>7.2930000000000001</v>
      </c>
      <c r="G23" s="92">
        <f t="shared" si="2"/>
        <v>0.60299999999999976</v>
      </c>
      <c r="H23" s="104">
        <f t="shared" si="0"/>
        <v>0.60207999999999995</v>
      </c>
      <c r="I23" s="91">
        <f t="shared" si="1"/>
        <v>1.2050799999999997</v>
      </c>
    </row>
    <row r="24" spans="1:9" ht="18.75" customHeight="1" thickBot="1" x14ac:dyDescent="0.25">
      <c r="A24" s="132"/>
      <c r="B24" s="9">
        <v>16</v>
      </c>
      <c r="C24" s="72">
        <v>56.9</v>
      </c>
      <c r="D24" s="53">
        <v>15.467000000000001</v>
      </c>
      <c r="E24" s="53">
        <v>15.467000000000001</v>
      </c>
      <c r="F24" s="53">
        <v>16.852</v>
      </c>
      <c r="G24" s="92">
        <f t="shared" si="2"/>
        <v>1.3849999999999998</v>
      </c>
      <c r="H24" s="104">
        <f t="shared" si="0"/>
        <v>0.60314000000000001</v>
      </c>
      <c r="I24" s="91">
        <f t="shared" si="1"/>
        <v>1.9881399999999998</v>
      </c>
    </row>
    <row r="25" spans="1:9" ht="18.75" customHeight="1" x14ac:dyDescent="0.2">
      <c r="A25" s="131">
        <v>3</v>
      </c>
      <c r="B25" s="13">
        <v>17</v>
      </c>
      <c r="C25" s="76">
        <v>55.7</v>
      </c>
      <c r="D25" s="58">
        <v>6.9950000000000001</v>
      </c>
      <c r="E25" s="58">
        <v>6.9950000000000001</v>
      </c>
      <c r="F25" s="58">
        <v>7.609</v>
      </c>
      <c r="G25" s="92">
        <f t="shared" si="2"/>
        <v>0.61399999999999988</v>
      </c>
      <c r="H25" s="104">
        <f t="shared" si="0"/>
        <v>0.59042000000000006</v>
      </c>
      <c r="I25" s="91">
        <f t="shared" si="1"/>
        <v>1.2044199999999998</v>
      </c>
    </row>
    <row r="26" spans="1:9" ht="18.75" customHeight="1" x14ac:dyDescent="0.2">
      <c r="A26" s="132"/>
      <c r="B26" s="9">
        <v>18</v>
      </c>
      <c r="C26" s="72">
        <v>56.9</v>
      </c>
      <c r="D26" s="53">
        <v>3.0070000000000001</v>
      </c>
      <c r="E26" s="53">
        <v>3.0070000000000001</v>
      </c>
      <c r="F26" s="53">
        <v>4.0730000000000004</v>
      </c>
      <c r="G26" s="92">
        <f t="shared" si="2"/>
        <v>1.0660000000000003</v>
      </c>
      <c r="H26" s="104">
        <f t="shared" si="0"/>
        <v>0.60314000000000001</v>
      </c>
      <c r="I26" s="91">
        <f t="shared" si="1"/>
        <v>1.6691400000000003</v>
      </c>
    </row>
    <row r="27" spans="1:9" ht="18.75" customHeight="1" x14ac:dyDescent="0.2">
      <c r="A27" s="132"/>
      <c r="B27" s="15">
        <v>19</v>
      </c>
      <c r="C27" s="77">
        <v>37.1</v>
      </c>
      <c r="D27" s="56">
        <v>3.1640000000000001</v>
      </c>
      <c r="E27" s="56">
        <v>3.1640000000000001</v>
      </c>
      <c r="F27" s="56">
        <v>3.4359999999999999</v>
      </c>
      <c r="G27" s="92">
        <f t="shared" si="2"/>
        <v>0.2719999999999998</v>
      </c>
      <c r="H27" s="104">
        <f t="shared" si="0"/>
        <v>0.39326</v>
      </c>
      <c r="I27" s="91">
        <f t="shared" si="1"/>
        <v>0.66525999999999974</v>
      </c>
    </row>
    <row r="28" spans="1:9" ht="18.75" customHeight="1" x14ac:dyDescent="0.2">
      <c r="A28" s="132"/>
      <c r="B28" s="9">
        <v>20</v>
      </c>
      <c r="C28" s="72">
        <v>56.6</v>
      </c>
      <c r="D28" s="53">
        <v>11.435</v>
      </c>
      <c r="E28" s="53">
        <v>11.435</v>
      </c>
      <c r="F28" s="53">
        <v>12.792999999999999</v>
      </c>
      <c r="G28" s="92">
        <f t="shared" si="2"/>
        <v>1.3579999999999988</v>
      </c>
      <c r="H28" s="104">
        <f t="shared" si="0"/>
        <v>0.59996000000000005</v>
      </c>
      <c r="I28" s="91">
        <f t="shared" si="1"/>
        <v>1.9579599999999988</v>
      </c>
    </row>
    <row r="29" spans="1:9" ht="18.75" customHeight="1" x14ac:dyDescent="0.2">
      <c r="A29" s="132"/>
      <c r="B29" s="9">
        <v>21</v>
      </c>
      <c r="C29" s="72">
        <v>57</v>
      </c>
      <c r="D29" s="53">
        <v>12.298</v>
      </c>
      <c r="E29" s="53">
        <v>12.298</v>
      </c>
      <c r="F29" s="53">
        <v>15.327</v>
      </c>
      <c r="G29" s="92">
        <f t="shared" si="2"/>
        <v>3.0289999999999999</v>
      </c>
      <c r="H29" s="104">
        <f t="shared" si="0"/>
        <v>0.60419999999999996</v>
      </c>
      <c r="I29" s="91">
        <f t="shared" si="1"/>
        <v>3.6332</v>
      </c>
    </row>
    <row r="30" spans="1:9" ht="18.75" customHeight="1" x14ac:dyDescent="0.2">
      <c r="A30" s="132"/>
      <c r="B30" s="9">
        <v>22</v>
      </c>
      <c r="C30" s="72">
        <v>37.1</v>
      </c>
      <c r="D30" s="53">
        <v>3.4689999999999999</v>
      </c>
      <c r="E30" s="53">
        <v>3.4689999999999999</v>
      </c>
      <c r="F30" s="53">
        <v>3.7549999999999999</v>
      </c>
      <c r="G30" s="92">
        <f t="shared" si="2"/>
        <v>0.28600000000000003</v>
      </c>
      <c r="H30" s="104">
        <f t="shared" si="0"/>
        <v>0.39326</v>
      </c>
      <c r="I30" s="91">
        <f t="shared" si="1"/>
        <v>0.67925999999999997</v>
      </c>
    </row>
    <row r="31" spans="1:9" ht="18.75" customHeight="1" x14ac:dyDescent="0.2">
      <c r="A31" s="132"/>
      <c r="B31" s="9">
        <v>23</v>
      </c>
      <c r="C31" s="72">
        <v>56.6</v>
      </c>
      <c r="D31" s="53">
        <v>6.2850000000000001</v>
      </c>
      <c r="E31" s="53">
        <v>6.2850000000000001</v>
      </c>
      <c r="F31" s="53">
        <v>7.8620000000000001</v>
      </c>
      <c r="G31" s="92">
        <f t="shared" si="2"/>
        <v>1.577</v>
      </c>
      <c r="H31" s="104">
        <f t="shared" si="0"/>
        <v>0.59996000000000005</v>
      </c>
      <c r="I31" s="91">
        <f t="shared" si="1"/>
        <v>2.1769600000000002</v>
      </c>
    </row>
    <row r="32" spans="1:9" ht="18.75" customHeight="1" thickBot="1" x14ac:dyDescent="0.25">
      <c r="A32" s="133"/>
      <c r="B32" s="14">
        <v>24</v>
      </c>
      <c r="C32" s="73">
        <v>57</v>
      </c>
      <c r="D32" s="54">
        <v>5.9939999999999998</v>
      </c>
      <c r="E32" s="54">
        <v>5.9939999999999998</v>
      </c>
      <c r="F32" s="54">
        <v>6.5049999999999999</v>
      </c>
      <c r="G32" s="92">
        <f t="shared" si="2"/>
        <v>0.51100000000000012</v>
      </c>
      <c r="H32" s="104">
        <f t="shared" si="0"/>
        <v>0.60419999999999996</v>
      </c>
      <c r="I32" s="91">
        <f t="shared" si="1"/>
        <v>1.1152000000000002</v>
      </c>
    </row>
    <row r="33" spans="1:9" ht="18.75" customHeight="1" x14ac:dyDescent="0.2">
      <c r="A33" s="132">
        <v>4</v>
      </c>
      <c r="B33" s="12">
        <v>25</v>
      </c>
      <c r="C33" s="74" t="s">
        <v>43</v>
      </c>
      <c r="D33" s="59">
        <v>6.3369999999999997</v>
      </c>
      <c r="E33" s="59">
        <v>6.3369999999999997</v>
      </c>
      <c r="F33" s="59">
        <v>6.9119999999999999</v>
      </c>
      <c r="G33" s="92">
        <f t="shared" si="2"/>
        <v>0.57500000000000018</v>
      </c>
      <c r="H33" s="104">
        <f t="shared" si="0"/>
        <v>0.59042000000000006</v>
      </c>
      <c r="I33" s="91">
        <f t="shared" si="1"/>
        <v>1.1654200000000001</v>
      </c>
    </row>
    <row r="34" spans="1:9" ht="18.75" customHeight="1" x14ac:dyDescent="0.2">
      <c r="A34" s="132"/>
      <c r="B34" s="9">
        <v>26</v>
      </c>
      <c r="C34" s="72">
        <v>56.9</v>
      </c>
      <c r="D34" s="53">
        <v>5.3810000000000002</v>
      </c>
      <c r="E34" s="53">
        <v>5.3810000000000002</v>
      </c>
      <c r="F34" s="53">
        <v>6.657</v>
      </c>
      <c r="G34" s="92">
        <f t="shared" si="2"/>
        <v>1.2759999999999998</v>
      </c>
      <c r="H34" s="104">
        <f t="shared" si="0"/>
        <v>0.60314000000000001</v>
      </c>
      <c r="I34" s="91">
        <f t="shared" si="1"/>
        <v>1.8791399999999998</v>
      </c>
    </row>
    <row r="35" spans="1:9" ht="18.75" customHeight="1" x14ac:dyDescent="0.2">
      <c r="A35" s="132"/>
      <c r="B35" s="9">
        <v>27</v>
      </c>
      <c r="C35" s="72">
        <v>37.1</v>
      </c>
      <c r="D35" s="53">
        <v>11.922000000000001</v>
      </c>
      <c r="E35" s="53">
        <v>11.922000000000001</v>
      </c>
      <c r="F35" s="53">
        <v>12.484999999999999</v>
      </c>
      <c r="G35" s="92">
        <f t="shared" si="2"/>
        <v>0.56299999999999883</v>
      </c>
      <c r="H35" s="104">
        <f t="shared" si="0"/>
        <v>0.39326</v>
      </c>
      <c r="I35" s="93">
        <f>G35+H35</f>
        <v>0.95625999999999878</v>
      </c>
    </row>
    <row r="36" spans="1:9" ht="18.75" customHeight="1" x14ac:dyDescent="0.2">
      <c r="A36" s="132"/>
      <c r="B36" s="15">
        <v>28</v>
      </c>
      <c r="C36" s="75">
        <v>56.6</v>
      </c>
      <c r="D36" s="56">
        <v>7.2480000000000002</v>
      </c>
      <c r="E36" s="56">
        <v>7.2480000000000002</v>
      </c>
      <c r="F36" s="56">
        <v>8.26</v>
      </c>
      <c r="G36" s="92">
        <f t="shared" si="2"/>
        <v>1.0119999999999996</v>
      </c>
      <c r="H36" s="104">
        <f t="shared" si="0"/>
        <v>0.59996000000000005</v>
      </c>
      <c r="I36" s="91">
        <f t="shared" si="1"/>
        <v>1.6119599999999996</v>
      </c>
    </row>
    <row r="37" spans="1:9" ht="18.75" customHeight="1" x14ac:dyDescent="0.2">
      <c r="A37" s="132"/>
      <c r="B37" s="9">
        <v>29</v>
      </c>
      <c r="C37" s="72">
        <v>57</v>
      </c>
      <c r="D37" s="53">
        <v>2.87</v>
      </c>
      <c r="E37" s="53">
        <v>2.87</v>
      </c>
      <c r="F37" s="53">
        <v>3.5539999999999998</v>
      </c>
      <c r="G37" s="92">
        <f t="shared" si="2"/>
        <v>0.68399999999999972</v>
      </c>
      <c r="H37" s="104">
        <f t="shared" si="0"/>
        <v>0.60419999999999996</v>
      </c>
      <c r="I37" s="91">
        <f t="shared" si="1"/>
        <v>1.2881999999999998</v>
      </c>
    </row>
    <row r="38" spans="1:9" ht="18.75" customHeight="1" x14ac:dyDescent="0.2">
      <c r="A38" s="132"/>
      <c r="B38" s="9">
        <v>30</v>
      </c>
      <c r="C38" s="72">
        <v>37.1</v>
      </c>
      <c r="D38" s="53">
        <v>1.1870000000000001</v>
      </c>
      <c r="E38" s="53">
        <v>1.1870000000000001</v>
      </c>
      <c r="F38" s="53">
        <v>1.909</v>
      </c>
      <c r="G38" s="92">
        <f t="shared" si="2"/>
        <v>0.72199999999999998</v>
      </c>
      <c r="H38" s="104">
        <f t="shared" si="0"/>
        <v>0.39326</v>
      </c>
      <c r="I38" s="91">
        <f t="shared" si="1"/>
        <v>1.1152599999999999</v>
      </c>
    </row>
    <row r="39" spans="1:9" ht="18.75" customHeight="1" x14ac:dyDescent="0.2">
      <c r="A39" s="132"/>
      <c r="B39" s="9">
        <v>31</v>
      </c>
      <c r="C39" s="72">
        <v>56.6</v>
      </c>
      <c r="D39" s="53">
        <v>7.5380000000000003</v>
      </c>
      <c r="E39" s="53">
        <v>7.5380000000000003</v>
      </c>
      <c r="F39" s="53">
        <v>8.1159999999999997</v>
      </c>
      <c r="G39" s="92">
        <f t="shared" si="2"/>
        <v>0.5779999999999994</v>
      </c>
      <c r="H39" s="104">
        <f t="shared" si="0"/>
        <v>0.59996000000000005</v>
      </c>
      <c r="I39" s="91">
        <f t="shared" si="1"/>
        <v>1.1779599999999995</v>
      </c>
    </row>
    <row r="40" spans="1:9" ht="18.75" customHeight="1" thickBot="1" x14ac:dyDescent="0.25">
      <c r="A40" s="132"/>
      <c r="B40" s="9">
        <v>32</v>
      </c>
      <c r="C40" s="72">
        <v>57</v>
      </c>
      <c r="D40" s="53">
        <v>7.0709999999999997</v>
      </c>
      <c r="E40" s="53">
        <v>7.0709999999999997</v>
      </c>
      <c r="F40" s="53">
        <v>7.6989999999999998</v>
      </c>
      <c r="G40" s="92">
        <f t="shared" si="2"/>
        <v>0.62800000000000011</v>
      </c>
      <c r="H40" s="104">
        <f t="shared" si="0"/>
        <v>0.60419999999999996</v>
      </c>
      <c r="I40" s="91">
        <f t="shared" si="1"/>
        <v>1.2322000000000002</v>
      </c>
    </row>
    <row r="41" spans="1:9" ht="18.75" customHeight="1" x14ac:dyDescent="0.2">
      <c r="A41" s="131">
        <v>5</v>
      </c>
      <c r="B41" s="11">
        <v>33</v>
      </c>
      <c r="C41" s="78">
        <v>55.7</v>
      </c>
      <c r="D41" s="60">
        <v>18.236000000000001</v>
      </c>
      <c r="E41" s="60">
        <v>18.236000000000001</v>
      </c>
      <c r="F41" s="60">
        <v>18.236000000000001</v>
      </c>
      <c r="G41" s="101">
        <f>224.03/8330.4*C41</f>
        <v>1.4979437962162683</v>
      </c>
      <c r="H41" s="104"/>
      <c r="I41" s="93">
        <f>G41+H41</f>
        <v>1.4979437962162683</v>
      </c>
    </row>
    <row r="42" spans="1:9" ht="18.75" customHeight="1" x14ac:dyDescent="0.2">
      <c r="A42" s="132"/>
      <c r="B42" s="9">
        <v>34</v>
      </c>
      <c r="C42" s="72">
        <v>56.8</v>
      </c>
      <c r="D42" s="53">
        <v>14.499000000000001</v>
      </c>
      <c r="E42" s="53">
        <v>14.499000000000001</v>
      </c>
      <c r="F42" s="53">
        <v>14.698</v>
      </c>
      <c r="G42" s="92">
        <f t="shared" si="2"/>
        <v>0.19899999999999984</v>
      </c>
      <c r="H42" s="104">
        <f t="shared" ref="H42:H73" si="3">0.0106*C42</f>
        <v>0.60207999999999995</v>
      </c>
      <c r="I42" s="93">
        <f>G42+H42</f>
        <v>0.80107999999999979</v>
      </c>
    </row>
    <row r="43" spans="1:9" ht="18.75" customHeight="1" x14ac:dyDescent="0.2">
      <c r="A43" s="132"/>
      <c r="B43" s="9">
        <v>35</v>
      </c>
      <c r="C43" s="72">
        <v>37.1</v>
      </c>
      <c r="D43" s="53">
        <v>5.9180000000000001</v>
      </c>
      <c r="E43" s="53">
        <v>5.9180000000000001</v>
      </c>
      <c r="F43" s="53">
        <v>6.4359999999999999</v>
      </c>
      <c r="G43" s="92">
        <f t="shared" si="2"/>
        <v>0.51799999999999979</v>
      </c>
      <c r="H43" s="104">
        <f t="shared" si="3"/>
        <v>0.39326</v>
      </c>
      <c r="I43" s="91">
        <f t="shared" si="1"/>
        <v>0.91125999999999974</v>
      </c>
    </row>
    <row r="44" spans="1:9" ht="18.75" customHeight="1" x14ac:dyDescent="0.2">
      <c r="A44" s="132"/>
      <c r="B44" s="9">
        <v>36</v>
      </c>
      <c r="C44" s="72">
        <v>56.6</v>
      </c>
      <c r="D44" s="53">
        <v>5.5679999999999996</v>
      </c>
      <c r="E44" s="53">
        <v>5.5679999999999996</v>
      </c>
      <c r="F44" s="53">
        <v>6.6230000000000002</v>
      </c>
      <c r="G44" s="92">
        <f t="shared" si="2"/>
        <v>1.0550000000000006</v>
      </c>
      <c r="H44" s="104">
        <f t="shared" si="3"/>
        <v>0.59996000000000005</v>
      </c>
      <c r="I44" s="91">
        <f t="shared" si="1"/>
        <v>1.6549600000000007</v>
      </c>
    </row>
    <row r="45" spans="1:9" ht="18.75" customHeight="1" x14ac:dyDescent="0.2">
      <c r="A45" s="132"/>
      <c r="B45" s="9">
        <v>37</v>
      </c>
      <c r="C45" s="72">
        <v>56.9</v>
      </c>
      <c r="D45" s="57">
        <v>6.843</v>
      </c>
      <c r="E45" s="57">
        <v>6.843</v>
      </c>
      <c r="F45" s="57">
        <v>7.4470000000000001</v>
      </c>
      <c r="G45" s="92">
        <f t="shared" si="2"/>
        <v>0.60400000000000009</v>
      </c>
      <c r="H45" s="104">
        <f t="shared" si="3"/>
        <v>0.60314000000000001</v>
      </c>
      <c r="I45" s="91">
        <f t="shared" si="1"/>
        <v>1.2071400000000001</v>
      </c>
    </row>
    <row r="46" spans="1:9" ht="18.75" customHeight="1" x14ac:dyDescent="0.2">
      <c r="A46" s="132"/>
      <c r="B46" s="9">
        <v>38</v>
      </c>
      <c r="C46" s="72">
        <v>37.1</v>
      </c>
      <c r="D46" s="53">
        <v>2.0070000000000001</v>
      </c>
      <c r="E46" s="53">
        <v>2.0070000000000001</v>
      </c>
      <c r="F46" s="53">
        <v>2.5449999999999999</v>
      </c>
      <c r="G46" s="92">
        <f t="shared" si="2"/>
        <v>0.53799999999999981</v>
      </c>
      <c r="H46" s="104">
        <f t="shared" si="3"/>
        <v>0.39326</v>
      </c>
      <c r="I46" s="91">
        <f t="shared" si="1"/>
        <v>0.93125999999999975</v>
      </c>
    </row>
    <row r="47" spans="1:9" ht="18.75" customHeight="1" x14ac:dyDescent="0.2">
      <c r="A47" s="132"/>
      <c r="B47" s="9">
        <v>39</v>
      </c>
      <c r="C47" s="72">
        <v>56.6</v>
      </c>
      <c r="D47" s="53">
        <v>6.3689999999999998</v>
      </c>
      <c r="E47" s="53">
        <v>6.3689999999999998</v>
      </c>
      <c r="F47" s="53">
        <v>7.9550000000000001</v>
      </c>
      <c r="G47" s="92">
        <f t="shared" si="2"/>
        <v>1.5860000000000003</v>
      </c>
      <c r="H47" s="104">
        <f t="shared" si="3"/>
        <v>0.59996000000000005</v>
      </c>
      <c r="I47" s="91">
        <f t="shared" si="1"/>
        <v>2.1859600000000006</v>
      </c>
    </row>
    <row r="48" spans="1:9" ht="18.75" customHeight="1" thickBot="1" x14ac:dyDescent="0.25">
      <c r="A48" s="133"/>
      <c r="B48" s="14">
        <v>40</v>
      </c>
      <c r="C48" s="73">
        <v>57</v>
      </c>
      <c r="D48" s="61">
        <v>6.5949999999999998</v>
      </c>
      <c r="E48" s="61">
        <v>6.5949999999999998</v>
      </c>
      <c r="F48" s="61">
        <v>7.16</v>
      </c>
      <c r="G48" s="92">
        <f t="shared" si="2"/>
        <v>0.56500000000000039</v>
      </c>
      <c r="H48" s="104">
        <f t="shared" si="3"/>
        <v>0.60419999999999996</v>
      </c>
      <c r="I48" s="91">
        <f t="shared" si="1"/>
        <v>1.1692000000000005</v>
      </c>
    </row>
    <row r="49" spans="1:9" ht="18.75" customHeight="1" x14ac:dyDescent="0.2">
      <c r="A49" s="131">
        <v>6</v>
      </c>
      <c r="B49" s="13">
        <v>41</v>
      </c>
      <c r="C49" s="76">
        <v>88.7</v>
      </c>
      <c r="D49" s="62">
        <v>9.2539999999999996</v>
      </c>
      <c r="E49" s="62">
        <v>9.2539999999999996</v>
      </c>
      <c r="F49" s="62">
        <v>10.054</v>
      </c>
      <c r="G49" s="92">
        <f t="shared" si="2"/>
        <v>0.80000000000000071</v>
      </c>
      <c r="H49" s="104">
        <f t="shared" si="3"/>
        <v>0.94022000000000006</v>
      </c>
      <c r="I49" s="91">
        <f t="shared" si="1"/>
        <v>1.7402200000000008</v>
      </c>
    </row>
    <row r="50" spans="1:9" ht="18.75" customHeight="1" x14ac:dyDescent="0.2">
      <c r="A50" s="132"/>
      <c r="B50" s="15">
        <v>42</v>
      </c>
      <c r="C50" s="77">
        <v>56.6</v>
      </c>
      <c r="D50" s="56">
        <v>3.8460000000000001</v>
      </c>
      <c r="E50" s="56">
        <v>3.8460000000000001</v>
      </c>
      <c r="F50" s="56">
        <v>4.8079999999999998</v>
      </c>
      <c r="G50" s="92">
        <f t="shared" si="2"/>
        <v>0.96199999999999974</v>
      </c>
      <c r="H50" s="104">
        <f t="shared" si="3"/>
        <v>0.59996000000000005</v>
      </c>
      <c r="I50" s="91">
        <f t="shared" si="1"/>
        <v>1.5619599999999998</v>
      </c>
    </row>
    <row r="51" spans="1:9" ht="18.75" customHeight="1" x14ac:dyDescent="0.2">
      <c r="A51" s="132"/>
      <c r="B51" s="9">
        <v>43</v>
      </c>
      <c r="C51" s="72">
        <v>37.1</v>
      </c>
      <c r="D51" s="53">
        <v>15.194000000000001</v>
      </c>
      <c r="E51" s="53">
        <v>15.194000000000001</v>
      </c>
      <c r="F51" s="53">
        <v>15.996</v>
      </c>
      <c r="G51" s="92">
        <f t="shared" si="2"/>
        <v>0.8019999999999996</v>
      </c>
      <c r="H51" s="104">
        <f t="shared" si="3"/>
        <v>0.39326</v>
      </c>
      <c r="I51" s="93">
        <f>G51+H51</f>
        <v>1.1952599999999995</v>
      </c>
    </row>
    <row r="52" spans="1:9" ht="18.75" customHeight="1" x14ac:dyDescent="0.2">
      <c r="A52" s="132"/>
      <c r="B52" s="9">
        <v>44</v>
      </c>
      <c r="C52" s="72">
        <v>88.3</v>
      </c>
      <c r="D52" s="53">
        <v>10.254</v>
      </c>
      <c r="E52" s="53">
        <v>10.254</v>
      </c>
      <c r="F52" s="53">
        <v>11.164</v>
      </c>
      <c r="G52" s="92">
        <f t="shared" si="2"/>
        <v>0.91000000000000014</v>
      </c>
      <c r="H52" s="104">
        <f t="shared" si="3"/>
        <v>0.93597999999999992</v>
      </c>
      <c r="I52" s="91">
        <f t="shared" si="1"/>
        <v>1.84598</v>
      </c>
    </row>
    <row r="53" spans="1:9" ht="18.75" customHeight="1" x14ac:dyDescent="0.2">
      <c r="A53" s="132"/>
      <c r="B53" s="15">
        <v>45</v>
      </c>
      <c r="C53" s="75">
        <v>56.9</v>
      </c>
      <c r="D53" s="56">
        <v>27.317</v>
      </c>
      <c r="E53" s="56">
        <v>27.317</v>
      </c>
      <c r="F53" s="56">
        <v>28.981999999999999</v>
      </c>
      <c r="G53" s="92">
        <f t="shared" si="2"/>
        <v>1.6649999999999991</v>
      </c>
      <c r="H53" s="104">
        <f t="shared" si="3"/>
        <v>0.60314000000000001</v>
      </c>
      <c r="I53" s="93">
        <f>G53+H53</f>
        <v>2.2681399999999989</v>
      </c>
    </row>
    <row r="54" spans="1:9" ht="18.75" customHeight="1" x14ac:dyDescent="0.2">
      <c r="A54" s="132"/>
      <c r="B54" s="15">
        <v>46</v>
      </c>
      <c r="C54" s="75">
        <v>37.1</v>
      </c>
      <c r="D54" s="56">
        <v>15.872</v>
      </c>
      <c r="E54" s="56">
        <v>15.872</v>
      </c>
      <c r="F54" s="56">
        <v>16.850999999999999</v>
      </c>
      <c r="G54" s="92">
        <f t="shared" si="2"/>
        <v>0.9789999999999992</v>
      </c>
      <c r="H54" s="104">
        <f t="shared" si="3"/>
        <v>0.39326</v>
      </c>
      <c r="I54" s="93">
        <f>G54+H54</f>
        <v>1.3722599999999991</v>
      </c>
    </row>
    <row r="55" spans="1:9" ht="18.75" customHeight="1" x14ac:dyDescent="0.2">
      <c r="A55" s="132"/>
      <c r="B55" s="9">
        <v>47</v>
      </c>
      <c r="C55" s="72">
        <v>88.8</v>
      </c>
      <c r="D55" s="53">
        <v>12.026</v>
      </c>
      <c r="E55" s="53">
        <v>12.026</v>
      </c>
      <c r="F55" s="53">
        <v>13.863</v>
      </c>
      <c r="G55" s="92">
        <f t="shared" si="2"/>
        <v>1.8369999999999997</v>
      </c>
      <c r="H55" s="104">
        <f t="shared" si="3"/>
        <v>0.94128000000000001</v>
      </c>
      <c r="I55" s="91">
        <f t="shared" si="1"/>
        <v>2.7782799999999996</v>
      </c>
    </row>
    <row r="56" spans="1:9" ht="18.75" customHeight="1" thickBot="1" x14ac:dyDescent="0.25">
      <c r="A56" s="133"/>
      <c r="B56" s="14">
        <v>48</v>
      </c>
      <c r="C56" s="73">
        <v>56.7</v>
      </c>
      <c r="D56" s="61">
        <v>6.6070000000000002</v>
      </c>
      <c r="E56" s="61">
        <v>6.6070000000000002</v>
      </c>
      <c r="F56" s="61">
        <v>8.3490000000000002</v>
      </c>
      <c r="G56" s="92">
        <f t="shared" si="2"/>
        <v>1.742</v>
      </c>
      <c r="H56" s="104">
        <f t="shared" si="3"/>
        <v>0.60102</v>
      </c>
      <c r="I56" s="91">
        <f t="shared" si="1"/>
        <v>2.3430200000000001</v>
      </c>
    </row>
    <row r="57" spans="1:9" ht="18.75" customHeight="1" x14ac:dyDescent="0.2">
      <c r="A57" s="131">
        <v>7</v>
      </c>
      <c r="B57" s="13">
        <v>49</v>
      </c>
      <c r="C57" s="76">
        <v>88.6</v>
      </c>
      <c r="D57" s="62">
        <v>3.0649999999999999</v>
      </c>
      <c r="E57" s="62">
        <v>3.0649999999999999</v>
      </c>
      <c r="F57" s="62">
        <v>4.915</v>
      </c>
      <c r="G57" s="92">
        <f t="shared" si="2"/>
        <v>1.85</v>
      </c>
      <c r="H57" s="104">
        <f t="shared" si="3"/>
        <v>0.93915999999999999</v>
      </c>
      <c r="I57" s="91">
        <f t="shared" si="1"/>
        <v>2.7891599999999999</v>
      </c>
    </row>
    <row r="58" spans="1:9" ht="18.75" customHeight="1" x14ac:dyDescent="0.2">
      <c r="A58" s="132"/>
      <c r="B58" s="9">
        <v>50</v>
      </c>
      <c r="C58" s="72">
        <v>56.7</v>
      </c>
      <c r="D58" s="53">
        <v>3.5</v>
      </c>
      <c r="E58" s="53">
        <v>3.5</v>
      </c>
      <c r="F58" s="53">
        <v>4.4509999999999996</v>
      </c>
      <c r="G58" s="92">
        <f t="shared" si="2"/>
        <v>0.95099999999999962</v>
      </c>
      <c r="H58" s="104">
        <f t="shared" si="3"/>
        <v>0.60102</v>
      </c>
      <c r="I58" s="91">
        <f t="shared" si="1"/>
        <v>1.5520199999999997</v>
      </c>
    </row>
    <row r="59" spans="1:9" s="8" customFormat="1" ht="18.75" customHeight="1" x14ac:dyDescent="0.2">
      <c r="A59" s="132"/>
      <c r="B59" s="9">
        <v>51</v>
      </c>
      <c r="C59" s="72">
        <v>37.1</v>
      </c>
      <c r="D59" s="53">
        <v>4.4279999999999999</v>
      </c>
      <c r="E59" s="53">
        <v>4.4279999999999999</v>
      </c>
      <c r="F59" s="53">
        <v>5.32</v>
      </c>
      <c r="G59" s="92">
        <f t="shared" si="2"/>
        <v>0.89200000000000035</v>
      </c>
      <c r="H59" s="104">
        <f t="shared" si="3"/>
        <v>0.39326</v>
      </c>
      <c r="I59" s="91">
        <f t="shared" si="1"/>
        <v>1.2852600000000003</v>
      </c>
    </row>
    <row r="60" spans="1:9" ht="18.75" customHeight="1" x14ac:dyDescent="0.2">
      <c r="A60" s="132"/>
      <c r="B60" s="9">
        <v>52</v>
      </c>
      <c r="C60" s="72">
        <v>88.3</v>
      </c>
      <c r="D60" s="53">
        <v>31.69</v>
      </c>
      <c r="E60" s="53">
        <v>31.69</v>
      </c>
      <c r="F60" s="53">
        <v>33.57</v>
      </c>
      <c r="G60" s="92">
        <f t="shared" si="2"/>
        <v>1.879999999999999</v>
      </c>
      <c r="H60" s="104">
        <f t="shared" si="3"/>
        <v>0.93597999999999992</v>
      </c>
      <c r="I60" s="93">
        <f>G60+H60</f>
        <v>2.8159799999999988</v>
      </c>
    </row>
    <row r="61" spans="1:9" ht="18.75" customHeight="1" x14ac:dyDescent="0.2">
      <c r="A61" s="132"/>
      <c r="B61" s="9">
        <v>53</v>
      </c>
      <c r="C61" s="72">
        <v>56.8</v>
      </c>
      <c r="D61" s="57">
        <v>3.7229999999999999</v>
      </c>
      <c r="E61" s="57">
        <v>3.7229999999999999</v>
      </c>
      <c r="F61" s="57">
        <v>4.66</v>
      </c>
      <c r="G61" s="92">
        <f t="shared" si="2"/>
        <v>0.93700000000000028</v>
      </c>
      <c r="H61" s="104">
        <f t="shared" si="3"/>
        <v>0.60207999999999995</v>
      </c>
      <c r="I61" s="91">
        <f t="shared" si="1"/>
        <v>1.5390800000000002</v>
      </c>
    </row>
    <row r="62" spans="1:9" ht="18.75" customHeight="1" x14ac:dyDescent="0.2">
      <c r="A62" s="132"/>
      <c r="B62" s="9">
        <v>54</v>
      </c>
      <c r="C62" s="72">
        <v>37.1</v>
      </c>
      <c r="D62" s="53">
        <v>4.3730000000000002</v>
      </c>
      <c r="E62" s="53">
        <v>4.3730000000000002</v>
      </c>
      <c r="F62" s="53">
        <v>5.3719999999999999</v>
      </c>
      <c r="G62" s="92">
        <f t="shared" si="2"/>
        <v>0.99899999999999967</v>
      </c>
      <c r="H62" s="104">
        <f t="shared" si="3"/>
        <v>0.39326</v>
      </c>
      <c r="I62" s="91">
        <f t="shared" si="1"/>
        <v>1.3922599999999996</v>
      </c>
    </row>
    <row r="63" spans="1:9" ht="18.75" customHeight="1" x14ac:dyDescent="0.2">
      <c r="A63" s="132"/>
      <c r="B63" s="9">
        <v>55</v>
      </c>
      <c r="C63" s="72">
        <v>88.6</v>
      </c>
      <c r="D63" s="53">
        <v>0</v>
      </c>
      <c r="E63" s="53">
        <v>0</v>
      </c>
      <c r="F63" s="53">
        <v>0.435</v>
      </c>
      <c r="G63" s="92">
        <f t="shared" si="2"/>
        <v>0.435</v>
      </c>
      <c r="H63" s="104">
        <f t="shared" si="3"/>
        <v>0.93915999999999999</v>
      </c>
      <c r="I63" s="93">
        <f>G63+H63</f>
        <v>1.37416</v>
      </c>
    </row>
    <row r="64" spans="1:9" ht="18.75" customHeight="1" thickBot="1" x14ac:dyDescent="0.25">
      <c r="A64" s="133"/>
      <c r="B64" s="14">
        <v>56</v>
      </c>
      <c r="C64" s="73">
        <v>56.8</v>
      </c>
      <c r="D64" s="54">
        <v>20.015000000000001</v>
      </c>
      <c r="E64" s="54">
        <v>20.015000000000001</v>
      </c>
      <c r="F64" s="54">
        <v>21.173999999999999</v>
      </c>
      <c r="G64" s="92">
        <f t="shared" si="2"/>
        <v>1.1589999999999989</v>
      </c>
      <c r="H64" s="104">
        <f t="shared" si="3"/>
        <v>0.60207999999999995</v>
      </c>
      <c r="I64" s="93">
        <f>G64+H64</f>
        <v>1.7610799999999989</v>
      </c>
    </row>
    <row r="65" spans="1:9" ht="18.75" customHeight="1" x14ac:dyDescent="0.2">
      <c r="A65" s="131">
        <v>8</v>
      </c>
      <c r="B65" s="11">
        <v>57</v>
      </c>
      <c r="C65" s="78">
        <v>92.8</v>
      </c>
      <c r="D65" s="63">
        <v>8.0850000000000009</v>
      </c>
      <c r="E65" s="63">
        <v>8.0850000000000009</v>
      </c>
      <c r="F65" s="63">
        <v>10.106</v>
      </c>
      <c r="G65" s="92">
        <f t="shared" si="2"/>
        <v>2.020999999999999</v>
      </c>
      <c r="H65" s="104">
        <f t="shared" si="3"/>
        <v>0.98368</v>
      </c>
      <c r="I65" s="91">
        <f t="shared" si="1"/>
        <v>3.0046799999999991</v>
      </c>
    </row>
    <row r="66" spans="1:9" ht="18.75" customHeight="1" x14ac:dyDescent="0.2">
      <c r="A66" s="132"/>
      <c r="B66" s="9">
        <v>58</v>
      </c>
      <c r="C66" s="72">
        <v>56.7</v>
      </c>
      <c r="D66" s="57">
        <v>5.26</v>
      </c>
      <c r="E66" s="57">
        <v>5.26</v>
      </c>
      <c r="F66" s="57">
        <v>5.6970000000000001</v>
      </c>
      <c r="G66" s="92">
        <f t="shared" si="2"/>
        <v>0.43700000000000028</v>
      </c>
      <c r="H66" s="104">
        <f t="shared" si="3"/>
        <v>0.60102</v>
      </c>
      <c r="I66" s="91">
        <f t="shared" si="1"/>
        <v>1.0380200000000004</v>
      </c>
    </row>
    <row r="67" spans="1:9" s="8" customFormat="1" ht="18.75" customHeight="1" x14ac:dyDescent="0.2">
      <c r="A67" s="132"/>
      <c r="B67" s="9">
        <v>59</v>
      </c>
      <c r="C67" s="72">
        <v>37.200000000000003</v>
      </c>
      <c r="D67" s="57">
        <v>19.024999999999999</v>
      </c>
      <c r="E67" s="57">
        <v>19.024999999999999</v>
      </c>
      <c r="F67" s="57">
        <v>20.077999999999999</v>
      </c>
      <c r="G67" s="92">
        <f t="shared" si="2"/>
        <v>1.0530000000000008</v>
      </c>
      <c r="H67" s="104">
        <f t="shared" si="3"/>
        <v>0.39432000000000006</v>
      </c>
      <c r="I67" s="93">
        <f>G67+H67</f>
        <v>1.4473200000000008</v>
      </c>
    </row>
    <row r="68" spans="1:9" ht="18.75" customHeight="1" x14ac:dyDescent="0.2">
      <c r="A68" s="132"/>
      <c r="B68" s="9">
        <v>60</v>
      </c>
      <c r="C68" s="72">
        <v>92.4</v>
      </c>
      <c r="D68" s="53">
        <v>36.813000000000002</v>
      </c>
      <c r="E68" s="53">
        <v>36.813000000000002</v>
      </c>
      <c r="F68" s="53">
        <v>37.96</v>
      </c>
      <c r="G68" s="92">
        <f t="shared" si="2"/>
        <v>1.1469999999999985</v>
      </c>
      <c r="H68" s="104">
        <f t="shared" si="3"/>
        <v>0.97944000000000009</v>
      </c>
      <c r="I68" s="93">
        <f>G68+H68</f>
        <v>2.1264399999999988</v>
      </c>
    </row>
    <row r="69" spans="1:9" ht="18.75" customHeight="1" x14ac:dyDescent="0.2">
      <c r="A69" s="132"/>
      <c r="B69" s="9">
        <v>61</v>
      </c>
      <c r="C69" s="79">
        <v>56.8</v>
      </c>
      <c r="D69" s="57">
        <v>3.5339999999999998</v>
      </c>
      <c r="E69" s="57">
        <v>3.5339999999999998</v>
      </c>
      <c r="F69" s="57">
        <v>4.4130000000000003</v>
      </c>
      <c r="G69" s="92">
        <f t="shared" si="2"/>
        <v>0.87900000000000045</v>
      </c>
      <c r="H69" s="104">
        <f t="shared" si="3"/>
        <v>0.60207999999999995</v>
      </c>
      <c r="I69" s="91">
        <f t="shared" si="1"/>
        <v>1.4810800000000004</v>
      </c>
    </row>
    <row r="70" spans="1:9" ht="18.75" customHeight="1" x14ac:dyDescent="0.2">
      <c r="A70" s="132"/>
      <c r="B70" s="9">
        <v>62</v>
      </c>
      <c r="C70" s="72">
        <v>37.1</v>
      </c>
      <c r="D70" s="53">
        <v>5.335</v>
      </c>
      <c r="E70" s="53">
        <v>5.335</v>
      </c>
      <c r="F70" s="53">
        <v>6.05</v>
      </c>
      <c r="G70" s="92">
        <f t="shared" si="2"/>
        <v>0.71499999999999986</v>
      </c>
      <c r="H70" s="104">
        <f t="shared" si="3"/>
        <v>0.39326</v>
      </c>
      <c r="I70" s="91">
        <f t="shared" si="1"/>
        <v>1.1082599999999998</v>
      </c>
    </row>
    <row r="71" spans="1:9" ht="18.75" customHeight="1" x14ac:dyDescent="0.2">
      <c r="A71" s="132"/>
      <c r="B71" s="9">
        <v>63</v>
      </c>
      <c r="C71" s="72">
        <v>92</v>
      </c>
      <c r="D71" s="53">
        <v>8.3450000000000006</v>
      </c>
      <c r="E71" s="53">
        <v>8.3450000000000006</v>
      </c>
      <c r="F71" s="53">
        <v>11.074999999999999</v>
      </c>
      <c r="G71" s="92">
        <f t="shared" si="2"/>
        <v>2.7299999999999986</v>
      </c>
      <c r="H71" s="104">
        <f t="shared" si="3"/>
        <v>0.97519999999999996</v>
      </c>
      <c r="I71" s="91">
        <f t="shared" si="1"/>
        <v>3.7051999999999987</v>
      </c>
    </row>
    <row r="72" spans="1:9" ht="18.75" customHeight="1" thickBot="1" x14ac:dyDescent="0.25">
      <c r="A72" s="133"/>
      <c r="B72" s="14">
        <v>64</v>
      </c>
      <c r="C72" s="73">
        <v>56.6</v>
      </c>
      <c r="D72" s="54">
        <v>41.524000000000001</v>
      </c>
      <c r="E72" s="54">
        <v>41.524000000000001</v>
      </c>
      <c r="F72" s="54">
        <v>42.515000000000001</v>
      </c>
      <c r="G72" s="92">
        <f t="shared" si="2"/>
        <v>0.99099999999999966</v>
      </c>
      <c r="H72" s="104">
        <f t="shared" si="3"/>
        <v>0.59996000000000005</v>
      </c>
      <c r="I72" s="93">
        <f>G72+H72</f>
        <v>1.5909599999999997</v>
      </c>
    </row>
    <row r="73" spans="1:9" ht="18.75" customHeight="1" x14ac:dyDescent="0.2">
      <c r="A73" s="131">
        <v>9</v>
      </c>
      <c r="B73" s="11">
        <v>65</v>
      </c>
      <c r="C73" s="78">
        <v>92.8</v>
      </c>
      <c r="D73" s="63">
        <v>7.94</v>
      </c>
      <c r="E73" s="63">
        <v>7.94</v>
      </c>
      <c r="F73" s="63">
        <v>9.9740000000000002</v>
      </c>
      <c r="G73" s="92">
        <f t="shared" si="2"/>
        <v>2.0339999999999998</v>
      </c>
      <c r="H73" s="104">
        <f t="shared" si="3"/>
        <v>0.98368</v>
      </c>
      <c r="I73" s="91">
        <f t="shared" si="1"/>
        <v>3.0176799999999999</v>
      </c>
    </row>
    <row r="74" spans="1:9" ht="18.75" customHeight="1" x14ac:dyDescent="0.2">
      <c r="A74" s="132"/>
      <c r="B74" s="15">
        <v>66</v>
      </c>
      <c r="C74" s="75">
        <v>56.7</v>
      </c>
      <c r="D74" s="56">
        <v>4.3</v>
      </c>
      <c r="E74" s="56">
        <v>4.3</v>
      </c>
      <c r="F74" s="56">
        <v>5.7130000000000001</v>
      </c>
      <c r="G74" s="92">
        <f t="shared" si="2"/>
        <v>1.4130000000000003</v>
      </c>
      <c r="H74" s="104">
        <f t="shared" ref="H74:H92" si="4">0.0106*C74</f>
        <v>0.60102</v>
      </c>
      <c r="I74" s="91">
        <f t="shared" ref="I74:I137" si="5">G74+H74</f>
        <v>2.0140200000000004</v>
      </c>
    </row>
    <row r="75" spans="1:9" ht="18.75" customHeight="1" x14ac:dyDescent="0.2">
      <c r="A75" s="132"/>
      <c r="B75" s="9">
        <v>67</v>
      </c>
      <c r="C75" s="72">
        <v>37.1</v>
      </c>
      <c r="D75" s="57">
        <v>4.1820000000000004</v>
      </c>
      <c r="E75" s="57">
        <v>4.1820000000000004</v>
      </c>
      <c r="F75" s="57">
        <v>5.2240000000000002</v>
      </c>
      <c r="G75" s="92">
        <f t="shared" ref="G75:G138" si="6">F75-E75</f>
        <v>1.0419999999999998</v>
      </c>
      <c r="H75" s="104">
        <f t="shared" si="4"/>
        <v>0.39326</v>
      </c>
      <c r="I75" s="91">
        <f t="shared" si="5"/>
        <v>1.4352599999999998</v>
      </c>
    </row>
    <row r="76" spans="1:9" ht="18.75" customHeight="1" x14ac:dyDescent="0.2">
      <c r="A76" s="132"/>
      <c r="B76" s="9">
        <v>68</v>
      </c>
      <c r="C76" s="72">
        <v>92.4</v>
      </c>
      <c r="D76" s="53">
        <v>7.4729999999999999</v>
      </c>
      <c r="E76" s="53">
        <v>7.4729999999999999</v>
      </c>
      <c r="F76" s="53">
        <v>9.3339999999999996</v>
      </c>
      <c r="G76" s="92">
        <f t="shared" si="6"/>
        <v>1.8609999999999998</v>
      </c>
      <c r="H76" s="104">
        <f t="shared" si="4"/>
        <v>0.97944000000000009</v>
      </c>
      <c r="I76" s="91">
        <f t="shared" si="5"/>
        <v>2.8404400000000001</v>
      </c>
    </row>
    <row r="77" spans="1:9" ht="18.75" customHeight="1" x14ac:dyDescent="0.2">
      <c r="A77" s="132"/>
      <c r="B77" s="9">
        <v>69</v>
      </c>
      <c r="C77" s="72">
        <v>56.7</v>
      </c>
      <c r="D77" s="53">
        <v>4.2759999999999998</v>
      </c>
      <c r="E77" s="53">
        <v>4.2759999999999998</v>
      </c>
      <c r="F77" s="53">
        <v>4.9009999999999998</v>
      </c>
      <c r="G77" s="92">
        <f t="shared" si="6"/>
        <v>0.625</v>
      </c>
      <c r="H77" s="104">
        <f t="shared" si="4"/>
        <v>0.60102</v>
      </c>
      <c r="I77" s="91">
        <f t="shared" si="5"/>
        <v>1.2260200000000001</v>
      </c>
    </row>
    <row r="78" spans="1:9" ht="18.75" customHeight="1" x14ac:dyDescent="0.2">
      <c r="A78" s="132"/>
      <c r="B78" s="12">
        <v>70</v>
      </c>
      <c r="C78" s="74">
        <v>37.200000000000003</v>
      </c>
      <c r="D78" s="59">
        <v>4.47</v>
      </c>
      <c r="E78" s="59">
        <v>4.47</v>
      </c>
      <c r="F78" s="59">
        <v>4.8579999999999997</v>
      </c>
      <c r="G78" s="92">
        <f t="shared" si="6"/>
        <v>0.3879999999999999</v>
      </c>
      <c r="H78" s="104">
        <f t="shared" si="4"/>
        <v>0.39432000000000006</v>
      </c>
      <c r="I78" s="91">
        <f t="shared" si="5"/>
        <v>0.7823199999999999</v>
      </c>
    </row>
    <row r="79" spans="1:9" ht="18.75" customHeight="1" x14ac:dyDescent="0.2">
      <c r="A79" s="132"/>
      <c r="B79" s="9">
        <v>71</v>
      </c>
      <c r="C79" s="72">
        <v>92</v>
      </c>
      <c r="D79" s="53">
        <v>32.164000000000001</v>
      </c>
      <c r="E79" s="53">
        <v>32.164000000000001</v>
      </c>
      <c r="F79" s="53">
        <v>34.069000000000003</v>
      </c>
      <c r="G79" s="92">
        <f t="shared" si="6"/>
        <v>1.9050000000000011</v>
      </c>
      <c r="H79" s="104">
        <f t="shared" si="4"/>
        <v>0.97519999999999996</v>
      </c>
      <c r="I79" s="93">
        <f t="shared" si="5"/>
        <v>2.8802000000000012</v>
      </c>
    </row>
    <row r="80" spans="1:9" ht="18.75" customHeight="1" thickBot="1" x14ac:dyDescent="0.25">
      <c r="A80" s="132"/>
      <c r="B80" s="15">
        <v>72</v>
      </c>
      <c r="C80" s="75">
        <v>56.7</v>
      </c>
      <c r="D80" s="56">
        <v>0.69799999999999995</v>
      </c>
      <c r="E80" s="56">
        <v>0.69799999999999995</v>
      </c>
      <c r="F80" s="56">
        <v>0.73199999999999998</v>
      </c>
      <c r="G80" s="92">
        <f t="shared" si="6"/>
        <v>3.400000000000003E-2</v>
      </c>
      <c r="H80" s="104">
        <f t="shared" si="4"/>
        <v>0.60102</v>
      </c>
      <c r="I80" s="91">
        <f t="shared" si="5"/>
        <v>0.63502000000000003</v>
      </c>
    </row>
    <row r="81" spans="1:9" ht="18.75" customHeight="1" x14ac:dyDescent="0.2">
      <c r="A81" s="131">
        <v>10</v>
      </c>
      <c r="B81" s="11">
        <v>73</v>
      </c>
      <c r="C81" s="78">
        <v>92.8</v>
      </c>
      <c r="D81" s="64">
        <v>11.654999999999999</v>
      </c>
      <c r="E81" s="64">
        <v>11.654999999999999</v>
      </c>
      <c r="F81" s="64">
        <v>12.692</v>
      </c>
      <c r="G81" s="92">
        <f t="shared" si="6"/>
        <v>1.0370000000000008</v>
      </c>
      <c r="H81" s="104">
        <f t="shared" si="4"/>
        <v>0.98368</v>
      </c>
      <c r="I81" s="91">
        <f t="shared" si="5"/>
        <v>2.0206800000000009</v>
      </c>
    </row>
    <row r="82" spans="1:9" ht="18.75" customHeight="1" x14ac:dyDescent="0.2">
      <c r="A82" s="132"/>
      <c r="B82" s="15">
        <v>74</v>
      </c>
      <c r="C82" s="75">
        <v>56.7</v>
      </c>
      <c r="D82" s="56">
        <v>0</v>
      </c>
      <c r="E82" s="56">
        <v>0</v>
      </c>
      <c r="F82" s="56">
        <v>0.114</v>
      </c>
      <c r="G82" s="92">
        <f t="shared" si="6"/>
        <v>0.114</v>
      </c>
      <c r="H82" s="104">
        <f t="shared" si="4"/>
        <v>0.60102</v>
      </c>
      <c r="I82" s="93">
        <f t="shared" si="5"/>
        <v>0.71501999999999999</v>
      </c>
    </row>
    <row r="83" spans="1:9" ht="18.75" customHeight="1" x14ac:dyDescent="0.2">
      <c r="A83" s="132"/>
      <c r="B83" s="9">
        <v>75</v>
      </c>
      <c r="C83" s="72">
        <v>37.1</v>
      </c>
      <c r="D83" s="53">
        <v>4.6980000000000004</v>
      </c>
      <c r="E83" s="53">
        <v>4.6980000000000004</v>
      </c>
      <c r="F83" s="53">
        <v>5.08</v>
      </c>
      <c r="G83" s="92">
        <f t="shared" si="6"/>
        <v>0.38199999999999967</v>
      </c>
      <c r="H83" s="104">
        <f t="shared" si="4"/>
        <v>0.39326</v>
      </c>
      <c r="I83" s="91">
        <f t="shared" si="5"/>
        <v>0.77525999999999962</v>
      </c>
    </row>
    <row r="84" spans="1:9" ht="18.75" customHeight="1" x14ac:dyDescent="0.2">
      <c r="A84" s="132"/>
      <c r="B84" s="9">
        <v>76</v>
      </c>
      <c r="C84" s="72">
        <v>92.4</v>
      </c>
      <c r="D84" s="53">
        <v>7.508</v>
      </c>
      <c r="E84" s="53">
        <v>7.508</v>
      </c>
      <c r="F84" s="53">
        <v>9.3919999999999995</v>
      </c>
      <c r="G84" s="92">
        <f t="shared" si="6"/>
        <v>1.8839999999999995</v>
      </c>
      <c r="H84" s="104">
        <f t="shared" si="4"/>
        <v>0.97944000000000009</v>
      </c>
      <c r="I84" s="91">
        <f t="shared" si="5"/>
        <v>2.8634399999999998</v>
      </c>
    </row>
    <row r="85" spans="1:9" ht="18.75" customHeight="1" x14ac:dyDescent="0.2">
      <c r="A85" s="132"/>
      <c r="B85" s="9">
        <v>77</v>
      </c>
      <c r="C85" s="72">
        <v>56.8</v>
      </c>
      <c r="D85" s="53">
        <v>4.3490000000000002</v>
      </c>
      <c r="E85" s="53">
        <v>4.3490000000000002</v>
      </c>
      <c r="F85" s="53">
        <v>4.5910000000000002</v>
      </c>
      <c r="G85" s="92">
        <f t="shared" si="6"/>
        <v>0.24199999999999999</v>
      </c>
      <c r="H85" s="104">
        <f t="shared" si="4"/>
        <v>0.60207999999999995</v>
      </c>
      <c r="I85" s="91">
        <f t="shared" si="5"/>
        <v>0.84407999999999994</v>
      </c>
    </row>
    <row r="86" spans="1:9" ht="18.75" customHeight="1" x14ac:dyDescent="0.2">
      <c r="A86" s="132"/>
      <c r="B86" s="9">
        <v>78</v>
      </c>
      <c r="C86" s="72">
        <v>37.1</v>
      </c>
      <c r="D86" s="53">
        <v>1.4359999999999999</v>
      </c>
      <c r="E86" s="53">
        <v>1.4359999999999999</v>
      </c>
      <c r="F86" s="53">
        <v>1.5589999999999999</v>
      </c>
      <c r="G86" s="92">
        <f t="shared" si="6"/>
        <v>0.123</v>
      </c>
      <c r="H86" s="104">
        <f t="shared" si="4"/>
        <v>0.39326</v>
      </c>
      <c r="I86" s="91">
        <f t="shared" si="5"/>
        <v>0.51625999999999994</v>
      </c>
    </row>
    <row r="87" spans="1:9" ht="18.75" customHeight="1" x14ac:dyDescent="0.2">
      <c r="A87" s="132"/>
      <c r="B87" s="9">
        <v>79</v>
      </c>
      <c r="C87" s="72">
        <v>92</v>
      </c>
      <c r="D87" s="53">
        <v>9.2349999999999994</v>
      </c>
      <c r="E87" s="53">
        <v>9.2349999999999994</v>
      </c>
      <c r="F87" s="53">
        <v>10.037000000000001</v>
      </c>
      <c r="G87" s="92">
        <f t="shared" si="6"/>
        <v>0.80200000000000138</v>
      </c>
      <c r="H87" s="104">
        <f t="shared" si="4"/>
        <v>0.97519999999999996</v>
      </c>
      <c r="I87" s="91">
        <f t="shared" si="5"/>
        <v>1.7772000000000014</v>
      </c>
    </row>
    <row r="88" spans="1:9" ht="18.75" customHeight="1" thickBot="1" x14ac:dyDescent="0.25">
      <c r="A88" s="133"/>
      <c r="B88" s="14">
        <v>80</v>
      </c>
      <c r="C88" s="73">
        <v>56.7</v>
      </c>
      <c r="D88" s="61">
        <v>6.2850000000000001</v>
      </c>
      <c r="E88" s="61">
        <v>6.2850000000000001</v>
      </c>
      <c r="F88" s="61">
        <v>7.806</v>
      </c>
      <c r="G88" s="92">
        <f t="shared" si="6"/>
        <v>1.5209999999999999</v>
      </c>
      <c r="H88" s="104">
        <f t="shared" si="4"/>
        <v>0.60102</v>
      </c>
      <c r="I88" s="91">
        <f t="shared" si="5"/>
        <v>2.12202</v>
      </c>
    </row>
    <row r="89" spans="1:9" ht="18.75" customHeight="1" x14ac:dyDescent="0.2">
      <c r="A89" s="131">
        <v>11</v>
      </c>
      <c r="B89" s="11">
        <v>81</v>
      </c>
      <c r="C89" s="78">
        <v>105.2</v>
      </c>
      <c r="D89" s="63">
        <v>26.693999999999999</v>
      </c>
      <c r="E89" s="63">
        <v>26.693999999999999</v>
      </c>
      <c r="F89" s="63">
        <v>28.465</v>
      </c>
      <c r="G89" s="92">
        <f t="shared" si="6"/>
        <v>1.7710000000000008</v>
      </c>
      <c r="H89" s="104">
        <f t="shared" si="4"/>
        <v>1.1151200000000001</v>
      </c>
      <c r="I89" s="91">
        <f t="shared" si="5"/>
        <v>2.8861200000000009</v>
      </c>
    </row>
    <row r="90" spans="1:9" ht="18.75" customHeight="1" x14ac:dyDescent="0.2">
      <c r="A90" s="132"/>
      <c r="B90" s="9">
        <v>82</v>
      </c>
      <c r="C90" s="72">
        <v>56.7</v>
      </c>
      <c r="D90" s="52">
        <v>2.6</v>
      </c>
      <c r="E90" s="52">
        <v>2.6</v>
      </c>
      <c r="F90" s="52">
        <v>3.218</v>
      </c>
      <c r="G90" s="92">
        <f t="shared" si="6"/>
        <v>0.61799999999999988</v>
      </c>
      <c r="H90" s="104">
        <f t="shared" si="4"/>
        <v>0.60102</v>
      </c>
      <c r="I90" s="91">
        <f t="shared" si="5"/>
        <v>1.21902</v>
      </c>
    </row>
    <row r="91" spans="1:9" ht="18.75" customHeight="1" x14ac:dyDescent="0.2">
      <c r="A91" s="132"/>
      <c r="B91" s="9">
        <v>83</v>
      </c>
      <c r="C91" s="72">
        <v>37.1</v>
      </c>
      <c r="D91" s="53">
        <v>9.4250000000000007</v>
      </c>
      <c r="E91" s="53">
        <v>9.4250000000000007</v>
      </c>
      <c r="F91" s="53">
        <v>10.015000000000001</v>
      </c>
      <c r="G91" s="92">
        <f t="shared" si="6"/>
        <v>0.58999999999999986</v>
      </c>
      <c r="H91" s="104">
        <f t="shared" si="4"/>
        <v>0.39326</v>
      </c>
      <c r="I91" s="91">
        <f t="shared" si="5"/>
        <v>0.9832599999999998</v>
      </c>
    </row>
    <row r="92" spans="1:9" ht="18.75" customHeight="1" x14ac:dyDescent="0.2">
      <c r="A92" s="132"/>
      <c r="B92" s="9">
        <v>84</v>
      </c>
      <c r="C92" s="72">
        <v>106.2</v>
      </c>
      <c r="D92" s="57">
        <v>39.5</v>
      </c>
      <c r="E92" s="57">
        <v>39.5</v>
      </c>
      <c r="F92" s="57">
        <v>41.847999999999999</v>
      </c>
      <c r="G92" s="92">
        <f t="shared" si="6"/>
        <v>2.347999999999999</v>
      </c>
      <c r="H92" s="104">
        <f t="shared" si="4"/>
        <v>1.1257200000000001</v>
      </c>
      <c r="I92" s="93">
        <f t="shared" si="5"/>
        <v>3.4737199999999993</v>
      </c>
    </row>
    <row r="93" spans="1:9" ht="18.75" customHeight="1" x14ac:dyDescent="0.2">
      <c r="A93" s="132"/>
      <c r="B93" s="15">
        <v>85</v>
      </c>
      <c r="C93" s="75">
        <v>56.7</v>
      </c>
      <c r="D93" s="56">
        <v>9.3689999999999998</v>
      </c>
      <c r="E93" s="56">
        <v>9.3689999999999998</v>
      </c>
      <c r="F93" s="56">
        <v>9.3689999999999998</v>
      </c>
      <c r="G93" s="101">
        <f>224.03/8330.4*C93</f>
        <v>1.5248368625756268</v>
      </c>
      <c r="H93" s="104"/>
      <c r="I93" s="93">
        <f t="shared" si="5"/>
        <v>1.5248368625756268</v>
      </c>
    </row>
    <row r="94" spans="1:9" ht="18.75" customHeight="1" x14ac:dyDescent="0.2">
      <c r="A94" s="132"/>
      <c r="B94" s="9">
        <v>86</v>
      </c>
      <c r="C94" s="72">
        <v>37.1</v>
      </c>
      <c r="D94" s="53">
        <v>3.3450000000000002</v>
      </c>
      <c r="E94" s="53">
        <v>3.3450000000000002</v>
      </c>
      <c r="F94" s="53">
        <v>4.1680000000000001</v>
      </c>
      <c r="G94" s="92">
        <f t="shared" si="6"/>
        <v>0.82299999999999995</v>
      </c>
      <c r="H94" s="104">
        <f>0.0106*C94</f>
        <v>0.39326</v>
      </c>
      <c r="I94" s="91">
        <f t="shared" si="5"/>
        <v>1.2162599999999999</v>
      </c>
    </row>
    <row r="95" spans="1:9" ht="18.75" customHeight="1" x14ac:dyDescent="0.2">
      <c r="A95" s="132"/>
      <c r="B95" s="15">
        <v>87</v>
      </c>
      <c r="C95" s="75">
        <v>106.2</v>
      </c>
      <c r="D95" s="56">
        <v>9.6280000000000001</v>
      </c>
      <c r="E95" s="56">
        <v>9.6280000000000001</v>
      </c>
      <c r="F95" s="56">
        <v>10.273999999999999</v>
      </c>
      <c r="G95" s="92">
        <f t="shared" si="6"/>
        <v>0.64599999999999902</v>
      </c>
      <c r="H95" s="104">
        <f>0.0106*C95</f>
        <v>1.1257200000000001</v>
      </c>
      <c r="I95" s="93">
        <f t="shared" si="5"/>
        <v>1.7717199999999991</v>
      </c>
    </row>
    <row r="96" spans="1:9" ht="18.75" customHeight="1" thickBot="1" x14ac:dyDescent="0.25">
      <c r="A96" s="133"/>
      <c r="B96" s="14">
        <v>88</v>
      </c>
      <c r="C96" s="73">
        <v>56.6</v>
      </c>
      <c r="D96" s="54">
        <v>0</v>
      </c>
      <c r="E96" s="54">
        <v>0</v>
      </c>
      <c r="F96" s="54">
        <v>0</v>
      </c>
      <c r="G96" s="101">
        <f>224.03/8330.4*C96</f>
        <v>1.5221475559396909</v>
      </c>
      <c r="H96" s="104"/>
      <c r="I96" s="93">
        <f t="shared" si="5"/>
        <v>1.5221475559396909</v>
      </c>
    </row>
    <row r="97" spans="1:9" ht="18.75" customHeight="1" x14ac:dyDescent="0.2">
      <c r="A97" s="131">
        <v>12</v>
      </c>
      <c r="B97" s="11">
        <v>89</v>
      </c>
      <c r="C97" s="78">
        <v>105.2</v>
      </c>
      <c r="D97" s="63">
        <v>11.135</v>
      </c>
      <c r="E97" s="63">
        <v>11.135</v>
      </c>
      <c r="F97" s="63">
        <v>13.662000000000001</v>
      </c>
      <c r="G97" s="92">
        <f t="shared" si="6"/>
        <v>2.527000000000001</v>
      </c>
      <c r="H97" s="104">
        <f>0.0106*C97</f>
        <v>1.1151200000000001</v>
      </c>
      <c r="I97" s="91">
        <f t="shared" si="5"/>
        <v>3.6421200000000011</v>
      </c>
    </row>
    <row r="98" spans="1:9" ht="18.75" customHeight="1" x14ac:dyDescent="0.2">
      <c r="A98" s="132"/>
      <c r="B98" s="9">
        <v>90</v>
      </c>
      <c r="C98" s="72">
        <v>56.7</v>
      </c>
      <c r="D98" s="57">
        <v>6.1280000000000001</v>
      </c>
      <c r="E98" s="57">
        <v>6.1280000000000001</v>
      </c>
      <c r="F98" s="57">
        <v>6.609</v>
      </c>
      <c r="G98" s="92">
        <f t="shared" si="6"/>
        <v>0.48099999999999987</v>
      </c>
      <c r="H98" s="104">
        <f>0.0106*C98</f>
        <v>0.60102</v>
      </c>
      <c r="I98" s="91">
        <f t="shared" si="5"/>
        <v>1.08202</v>
      </c>
    </row>
    <row r="99" spans="1:9" ht="18.75" customHeight="1" x14ac:dyDescent="0.2">
      <c r="A99" s="132"/>
      <c r="B99" s="9">
        <v>91</v>
      </c>
      <c r="C99" s="72">
        <v>37.1</v>
      </c>
      <c r="D99" s="53">
        <v>15.367000000000001</v>
      </c>
      <c r="E99" s="53">
        <v>15.367000000000001</v>
      </c>
      <c r="F99" s="53">
        <v>15.391</v>
      </c>
      <c r="G99" s="92">
        <f t="shared" si="6"/>
        <v>2.3999999999999133E-2</v>
      </c>
      <c r="H99" s="104">
        <f>0.0106*C99</f>
        <v>0.39326</v>
      </c>
      <c r="I99" s="93">
        <f t="shared" si="5"/>
        <v>0.41725999999999913</v>
      </c>
    </row>
    <row r="100" spans="1:9" ht="18.75" customHeight="1" x14ac:dyDescent="0.2">
      <c r="A100" s="132"/>
      <c r="B100" s="15">
        <v>92</v>
      </c>
      <c r="C100" s="75">
        <v>106.2</v>
      </c>
      <c r="D100" s="56">
        <v>6.24</v>
      </c>
      <c r="E100" s="56">
        <v>6.24</v>
      </c>
      <c r="F100" s="56">
        <v>7.8070000000000004</v>
      </c>
      <c r="G100" s="92">
        <f t="shared" si="6"/>
        <v>1.5670000000000002</v>
      </c>
      <c r="H100" s="104">
        <f>0.0106*C100</f>
        <v>1.1257200000000001</v>
      </c>
      <c r="I100" s="91">
        <f t="shared" si="5"/>
        <v>2.6927200000000004</v>
      </c>
    </row>
    <row r="101" spans="1:9" ht="18.75" customHeight="1" x14ac:dyDescent="0.2">
      <c r="A101" s="132"/>
      <c r="B101" s="9">
        <v>93</v>
      </c>
      <c r="C101" s="72">
        <v>56.7</v>
      </c>
      <c r="D101" s="53">
        <v>22.413</v>
      </c>
      <c r="E101" s="53">
        <v>22.413</v>
      </c>
      <c r="F101" s="53">
        <v>23.666</v>
      </c>
      <c r="G101" s="92">
        <f t="shared" si="6"/>
        <v>1.2530000000000001</v>
      </c>
      <c r="H101" s="104">
        <f>0.0106*C101</f>
        <v>0.60102</v>
      </c>
      <c r="I101" s="93">
        <f t="shared" si="5"/>
        <v>1.8540200000000002</v>
      </c>
    </row>
    <row r="102" spans="1:9" ht="18.75" customHeight="1" x14ac:dyDescent="0.2">
      <c r="A102" s="132"/>
      <c r="B102" s="9">
        <v>94</v>
      </c>
      <c r="C102" s="72">
        <v>37.200000000000003</v>
      </c>
      <c r="D102" s="57">
        <v>0</v>
      </c>
      <c r="E102" s="57">
        <v>0</v>
      </c>
      <c r="F102" s="57">
        <v>0</v>
      </c>
      <c r="G102" s="101">
        <f>224.03/8330.4*C102</f>
        <v>1.000422068568136</v>
      </c>
      <c r="H102" s="104"/>
      <c r="I102" s="93">
        <f t="shared" si="5"/>
        <v>1.000422068568136</v>
      </c>
    </row>
    <row r="103" spans="1:9" ht="18.75" customHeight="1" x14ac:dyDescent="0.2">
      <c r="A103" s="132"/>
      <c r="B103" s="9">
        <v>95</v>
      </c>
      <c r="C103" s="72">
        <v>106.2</v>
      </c>
      <c r="D103" s="53">
        <v>48.576000000000001</v>
      </c>
      <c r="E103" s="53">
        <v>48.576000000000001</v>
      </c>
      <c r="F103" s="53">
        <v>51.497</v>
      </c>
      <c r="G103" s="92">
        <f t="shared" si="6"/>
        <v>2.9209999999999994</v>
      </c>
      <c r="H103" s="104">
        <f>0.0106*C103</f>
        <v>1.1257200000000001</v>
      </c>
      <c r="I103" s="93">
        <f t="shared" si="5"/>
        <v>4.0467199999999997</v>
      </c>
    </row>
    <row r="104" spans="1:9" ht="18.75" customHeight="1" thickBot="1" x14ac:dyDescent="0.25">
      <c r="A104" s="133"/>
      <c r="B104" s="14">
        <v>96</v>
      </c>
      <c r="C104" s="73">
        <v>56.6</v>
      </c>
      <c r="D104" s="61">
        <v>6.48</v>
      </c>
      <c r="E104" s="61">
        <v>6.48</v>
      </c>
      <c r="F104" s="61">
        <v>7.0460000000000003</v>
      </c>
      <c r="G104" s="92">
        <f t="shared" si="6"/>
        <v>0.56599999999999984</v>
      </c>
      <c r="H104" s="104">
        <f>0.0106*C104</f>
        <v>0.59996000000000005</v>
      </c>
      <c r="I104" s="91">
        <f t="shared" si="5"/>
        <v>1.1659599999999999</v>
      </c>
    </row>
    <row r="105" spans="1:9" ht="18.75" customHeight="1" x14ac:dyDescent="0.2">
      <c r="A105" s="131">
        <v>13</v>
      </c>
      <c r="B105" s="11">
        <v>97</v>
      </c>
      <c r="C105" s="78">
        <v>110</v>
      </c>
      <c r="D105" s="63">
        <v>19.03</v>
      </c>
      <c r="E105" s="63">
        <v>19.03</v>
      </c>
      <c r="F105" s="63">
        <v>19.03</v>
      </c>
      <c r="G105" s="101">
        <f>224.03/8330.4*C105</f>
        <v>2.9582372995294346</v>
      </c>
      <c r="H105" s="104"/>
      <c r="I105" s="93">
        <f t="shared" si="5"/>
        <v>2.9582372995294346</v>
      </c>
    </row>
    <row r="106" spans="1:9" ht="18.75" customHeight="1" x14ac:dyDescent="0.2">
      <c r="A106" s="132"/>
      <c r="B106" s="15">
        <v>98</v>
      </c>
      <c r="C106" s="75">
        <v>56.7</v>
      </c>
      <c r="D106" s="65">
        <v>2.8490000000000002</v>
      </c>
      <c r="E106" s="65">
        <v>2.8490000000000002</v>
      </c>
      <c r="F106" s="65">
        <v>3.105</v>
      </c>
      <c r="G106" s="92">
        <f t="shared" si="6"/>
        <v>0.25599999999999978</v>
      </c>
      <c r="H106" s="104">
        <f t="shared" ref="H106:H127" si="7">0.0106*C106</f>
        <v>0.60102</v>
      </c>
      <c r="I106" s="91">
        <f t="shared" si="5"/>
        <v>0.85701999999999978</v>
      </c>
    </row>
    <row r="107" spans="1:9" ht="18.75" customHeight="1" x14ac:dyDescent="0.2">
      <c r="A107" s="132"/>
      <c r="B107" s="9">
        <v>99</v>
      </c>
      <c r="C107" s="72">
        <v>37.1</v>
      </c>
      <c r="D107" s="53">
        <v>18.812000000000001</v>
      </c>
      <c r="E107" s="53">
        <v>18.812000000000001</v>
      </c>
      <c r="F107" s="53">
        <v>19.738</v>
      </c>
      <c r="G107" s="92">
        <f t="shared" si="6"/>
        <v>0.92599999999999838</v>
      </c>
      <c r="H107" s="104">
        <f t="shared" si="7"/>
        <v>0.39326</v>
      </c>
      <c r="I107" s="93">
        <f t="shared" si="5"/>
        <v>1.3192599999999983</v>
      </c>
    </row>
    <row r="108" spans="1:9" ht="18.75" customHeight="1" x14ac:dyDescent="0.2">
      <c r="A108" s="132"/>
      <c r="B108" s="9">
        <v>100</v>
      </c>
      <c r="C108" s="72">
        <v>110.9</v>
      </c>
      <c r="D108" s="53">
        <v>41.771000000000001</v>
      </c>
      <c r="E108" s="53">
        <v>41.771000000000001</v>
      </c>
      <c r="F108" s="53">
        <v>42.488999999999997</v>
      </c>
      <c r="G108" s="92">
        <f t="shared" si="6"/>
        <v>0.71799999999999642</v>
      </c>
      <c r="H108" s="104">
        <f t="shared" si="7"/>
        <v>1.17554</v>
      </c>
      <c r="I108" s="91">
        <f t="shared" si="5"/>
        <v>1.8935399999999964</v>
      </c>
    </row>
    <row r="109" spans="1:9" ht="18.75" customHeight="1" x14ac:dyDescent="0.2">
      <c r="A109" s="132"/>
      <c r="B109" s="9">
        <v>101</v>
      </c>
      <c r="C109" s="72">
        <v>56.7</v>
      </c>
      <c r="D109" s="53">
        <v>15.848000000000001</v>
      </c>
      <c r="E109" s="53">
        <v>15.848000000000001</v>
      </c>
      <c r="F109" s="53">
        <v>16.904</v>
      </c>
      <c r="G109" s="92">
        <f t="shared" si="6"/>
        <v>1.0559999999999992</v>
      </c>
      <c r="H109" s="104">
        <f t="shared" si="7"/>
        <v>0.60102</v>
      </c>
      <c r="I109" s="91">
        <f t="shared" si="5"/>
        <v>1.6570199999999993</v>
      </c>
    </row>
    <row r="110" spans="1:9" ht="18.75" customHeight="1" x14ac:dyDescent="0.2">
      <c r="A110" s="132"/>
      <c r="B110" s="9">
        <v>102</v>
      </c>
      <c r="C110" s="72">
        <v>37.1</v>
      </c>
      <c r="D110" s="53">
        <v>12.821999999999999</v>
      </c>
      <c r="E110" s="53">
        <v>12.821999999999999</v>
      </c>
      <c r="F110" s="53">
        <v>13.688000000000001</v>
      </c>
      <c r="G110" s="92">
        <f t="shared" si="6"/>
        <v>0.86600000000000144</v>
      </c>
      <c r="H110" s="104">
        <f t="shared" si="7"/>
        <v>0.39326</v>
      </c>
      <c r="I110" s="93">
        <f t="shared" si="5"/>
        <v>1.2592600000000014</v>
      </c>
    </row>
    <row r="111" spans="1:9" ht="18.75" customHeight="1" x14ac:dyDescent="0.2">
      <c r="A111" s="132"/>
      <c r="B111" s="9">
        <v>103</v>
      </c>
      <c r="C111" s="72">
        <v>111</v>
      </c>
      <c r="D111" s="53">
        <v>3.6120000000000001</v>
      </c>
      <c r="E111" s="53">
        <v>3.6120000000000001</v>
      </c>
      <c r="F111" s="53">
        <v>4.0730000000000004</v>
      </c>
      <c r="G111" s="92">
        <f t="shared" si="6"/>
        <v>0.4610000000000003</v>
      </c>
      <c r="H111" s="104">
        <f t="shared" si="7"/>
        <v>1.1766000000000001</v>
      </c>
      <c r="I111" s="91">
        <f t="shared" si="5"/>
        <v>1.6376000000000004</v>
      </c>
    </row>
    <row r="112" spans="1:9" ht="18.75" customHeight="1" thickBot="1" x14ac:dyDescent="0.25">
      <c r="A112" s="133"/>
      <c r="B112" s="14">
        <v>104</v>
      </c>
      <c r="C112" s="73">
        <v>56.7</v>
      </c>
      <c r="D112" s="54">
        <v>67.739000000000004</v>
      </c>
      <c r="E112" s="54">
        <v>67.739000000000004</v>
      </c>
      <c r="F112" s="54">
        <v>69.061000000000007</v>
      </c>
      <c r="G112" s="92">
        <f t="shared" si="6"/>
        <v>1.3220000000000027</v>
      </c>
      <c r="H112" s="104">
        <f t="shared" si="7"/>
        <v>0.60102</v>
      </c>
      <c r="I112" s="93">
        <f t="shared" si="5"/>
        <v>1.9230200000000028</v>
      </c>
    </row>
    <row r="113" spans="1:9" ht="18.75" customHeight="1" x14ac:dyDescent="0.2">
      <c r="A113" s="131">
        <v>14</v>
      </c>
      <c r="B113" s="11">
        <v>105</v>
      </c>
      <c r="C113" s="78">
        <v>110.1</v>
      </c>
      <c r="D113" s="63">
        <v>5.5860000000000003</v>
      </c>
      <c r="E113" s="63">
        <v>5.5860000000000003</v>
      </c>
      <c r="F113" s="63">
        <v>6.1260000000000003</v>
      </c>
      <c r="G113" s="92">
        <f t="shared" si="6"/>
        <v>0.54</v>
      </c>
      <c r="H113" s="104">
        <f t="shared" si="7"/>
        <v>1.16706</v>
      </c>
      <c r="I113" s="93">
        <f t="shared" si="5"/>
        <v>1.70706</v>
      </c>
    </row>
    <row r="114" spans="1:9" ht="18.75" customHeight="1" x14ac:dyDescent="0.2">
      <c r="A114" s="132"/>
      <c r="B114" s="9">
        <v>106</v>
      </c>
      <c r="C114" s="72">
        <v>56.7</v>
      </c>
      <c r="D114" s="53">
        <v>22.233000000000001</v>
      </c>
      <c r="E114" s="53">
        <v>22.233000000000001</v>
      </c>
      <c r="F114" s="53">
        <v>23.606999999999999</v>
      </c>
      <c r="G114" s="92">
        <f t="shared" si="6"/>
        <v>1.3739999999999988</v>
      </c>
      <c r="H114" s="104">
        <f t="shared" si="7"/>
        <v>0.60102</v>
      </c>
      <c r="I114" s="91">
        <f t="shared" si="5"/>
        <v>1.9750199999999989</v>
      </c>
    </row>
    <row r="115" spans="1:9" ht="18.75" customHeight="1" x14ac:dyDescent="0.2">
      <c r="A115" s="132"/>
      <c r="B115" s="9">
        <v>107</v>
      </c>
      <c r="C115" s="72">
        <v>37.1</v>
      </c>
      <c r="D115" s="53">
        <v>3.621</v>
      </c>
      <c r="E115" s="53">
        <v>3.621</v>
      </c>
      <c r="F115" s="53">
        <v>3.9119999999999999</v>
      </c>
      <c r="G115" s="92">
        <f t="shared" si="6"/>
        <v>0.29099999999999993</v>
      </c>
      <c r="H115" s="104">
        <f t="shared" si="7"/>
        <v>0.39326</v>
      </c>
      <c r="I115" s="91">
        <f t="shared" si="5"/>
        <v>0.68425999999999987</v>
      </c>
    </row>
    <row r="116" spans="1:9" ht="18.75" customHeight="1" x14ac:dyDescent="0.2">
      <c r="A116" s="132"/>
      <c r="B116" s="9">
        <v>108</v>
      </c>
      <c r="C116" s="72">
        <v>110.9</v>
      </c>
      <c r="D116" s="53">
        <v>7.6040000000000001</v>
      </c>
      <c r="E116" s="53">
        <v>7.6040000000000001</v>
      </c>
      <c r="F116" s="53">
        <v>9.5429999999999993</v>
      </c>
      <c r="G116" s="92">
        <f t="shared" si="6"/>
        <v>1.9389999999999992</v>
      </c>
      <c r="H116" s="104">
        <f t="shared" si="7"/>
        <v>1.17554</v>
      </c>
      <c r="I116" s="91">
        <f t="shared" si="5"/>
        <v>3.114539999999999</v>
      </c>
    </row>
    <row r="117" spans="1:9" ht="18.75" customHeight="1" x14ac:dyDescent="0.2">
      <c r="A117" s="132"/>
      <c r="B117" s="9">
        <v>109</v>
      </c>
      <c r="C117" s="72">
        <v>56.7</v>
      </c>
      <c r="D117" s="53">
        <v>4.851</v>
      </c>
      <c r="E117" s="53">
        <v>4.851</v>
      </c>
      <c r="F117" s="53">
        <v>5.3019999999999996</v>
      </c>
      <c r="G117" s="92">
        <f t="shared" si="6"/>
        <v>0.45099999999999962</v>
      </c>
      <c r="H117" s="104">
        <f t="shared" si="7"/>
        <v>0.60102</v>
      </c>
      <c r="I117" s="91">
        <f t="shared" si="5"/>
        <v>1.0520199999999997</v>
      </c>
    </row>
    <row r="118" spans="1:9" ht="18.75" customHeight="1" x14ac:dyDescent="0.2">
      <c r="A118" s="132"/>
      <c r="B118" s="9">
        <v>110</v>
      </c>
      <c r="C118" s="72">
        <v>37.200000000000003</v>
      </c>
      <c r="D118" s="53">
        <v>1.452</v>
      </c>
      <c r="E118" s="53">
        <v>1.452</v>
      </c>
      <c r="F118" s="53">
        <v>1.5880000000000001</v>
      </c>
      <c r="G118" s="92">
        <f t="shared" si="6"/>
        <v>0.13600000000000012</v>
      </c>
      <c r="H118" s="104">
        <f t="shared" si="7"/>
        <v>0.39432000000000006</v>
      </c>
      <c r="I118" s="91">
        <f t="shared" si="5"/>
        <v>0.53032000000000012</v>
      </c>
    </row>
    <row r="119" spans="1:9" ht="18.75" customHeight="1" x14ac:dyDescent="0.2">
      <c r="A119" s="132"/>
      <c r="B119" s="9">
        <v>111</v>
      </c>
      <c r="C119" s="72">
        <v>110.9</v>
      </c>
      <c r="D119" s="53">
        <v>53.707000000000001</v>
      </c>
      <c r="E119" s="53">
        <v>53.707000000000001</v>
      </c>
      <c r="F119" s="53">
        <v>56.183</v>
      </c>
      <c r="G119" s="92">
        <f t="shared" si="6"/>
        <v>2.4759999999999991</v>
      </c>
      <c r="H119" s="104">
        <f t="shared" si="7"/>
        <v>1.17554</v>
      </c>
      <c r="I119" s="93">
        <f t="shared" si="5"/>
        <v>3.6515399999999989</v>
      </c>
    </row>
    <row r="120" spans="1:9" ht="18.75" customHeight="1" thickBot="1" x14ac:dyDescent="0.25">
      <c r="A120" s="133"/>
      <c r="B120" s="14">
        <v>112</v>
      </c>
      <c r="C120" s="73">
        <v>56.6</v>
      </c>
      <c r="D120" s="54">
        <v>6.5090000000000003</v>
      </c>
      <c r="E120" s="54">
        <v>6.5090000000000003</v>
      </c>
      <c r="F120" s="54">
        <v>7.0730000000000004</v>
      </c>
      <c r="G120" s="92">
        <f t="shared" si="6"/>
        <v>0.56400000000000006</v>
      </c>
      <c r="H120" s="104">
        <f t="shared" si="7"/>
        <v>0.59996000000000005</v>
      </c>
      <c r="I120" s="91">
        <f t="shared" si="5"/>
        <v>1.1639600000000001</v>
      </c>
    </row>
    <row r="121" spans="1:9" ht="18.75" customHeight="1" x14ac:dyDescent="0.2">
      <c r="A121" s="131">
        <v>15</v>
      </c>
      <c r="B121" s="13">
        <v>113</v>
      </c>
      <c r="C121" s="76">
        <v>110</v>
      </c>
      <c r="D121" s="62">
        <v>13.847</v>
      </c>
      <c r="E121" s="62">
        <v>13.847</v>
      </c>
      <c r="F121" s="62">
        <v>15.061999999999999</v>
      </c>
      <c r="G121" s="92">
        <f t="shared" si="6"/>
        <v>1.2149999999999999</v>
      </c>
      <c r="H121" s="104">
        <f t="shared" si="7"/>
        <v>1.1659999999999999</v>
      </c>
      <c r="I121" s="91">
        <f t="shared" si="5"/>
        <v>2.3809999999999998</v>
      </c>
    </row>
    <row r="122" spans="1:9" ht="18.75" customHeight="1" x14ac:dyDescent="0.2">
      <c r="A122" s="132"/>
      <c r="B122" s="9">
        <v>114</v>
      </c>
      <c r="C122" s="72">
        <v>56.8</v>
      </c>
      <c r="D122" s="53">
        <v>3.6629999999999998</v>
      </c>
      <c r="E122" s="53">
        <v>3.6629999999999998</v>
      </c>
      <c r="F122" s="53">
        <v>4.5030000000000001</v>
      </c>
      <c r="G122" s="92">
        <f t="shared" si="6"/>
        <v>0.8400000000000003</v>
      </c>
      <c r="H122" s="104">
        <f t="shared" si="7"/>
        <v>0.60207999999999995</v>
      </c>
      <c r="I122" s="91">
        <f t="shared" si="5"/>
        <v>1.4420800000000003</v>
      </c>
    </row>
    <row r="123" spans="1:9" ht="18.75" customHeight="1" x14ac:dyDescent="0.2">
      <c r="A123" s="132"/>
      <c r="B123" s="9">
        <v>115</v>
      </c>
      <c r="C123" s="72">
        <v>37.1</v>
      </c>
      <c r="D123" s="53">
        <v>7.8049999999999997</v>
      </c>
      <c r="E123" s="53">
        <v>7.8049999999999997</v>
      </c>
      <c r="F123" s="53">
        <v>8.3800000000000008</v>
      </c>
      <c r="G123" s="92">
        <f t="shared" si="6"/>
        <v>0.57500000000000107</v>
      </c>
      <c r="H123" s="104">
        <f t="shared" si="7"/>
        <v>0.39326</v>
      </c>
      <c r="I123" s="91">
        <f t="shared" si="5"/>
        <v>0.96826000000000101</v>
      </c>
    </row>
    <row r="124" spans="1:9" ht="18.75" customHeight="1" x14ac:dyDescent="0.2">
      <c r="A124" s="132"/>
      <c r="B124" s="9">
        <v>116</v>
      </c>
      <c r="C124" s="72">
        <v>110.9</v>
      </c>
      <c r="D124" s="57">
        <v>8.1289999999999996</v>
      </c>
      <c r="E124" s="57">
        <v>8.1289999999999996</v>
      </c>
      <c r="F124" s="57">
        <v>8.9480000000000004</v>
      </c>
      <c r="G124" s="92">
        <f t="shared" si="6"/>
        <v>0.81900000000000084</v>
      </c>
      <c r="H124" s="104">
        <f t="shared" si="7"/>
        <v>1.17554</v>
      </c>
      <c r="I124" s="91">
        <f t="shared" si="5"/>
        <v>1.9945400000000009</v>
      </c>
    </row>
    <row r="125" spans="1:9" ht="18.75" customHeight="1" x14ac:dyDescent="0.2">
      <c r="A125" s="132"/>
      <c r="B125" s="9">
        <v>117</v>
      </c>
      <c r="C125" s="72">
        <v>56.7</v>
      </c>
      <c r="D125" s="57">
        <v>18.774000000000001</v>
      </c>
      <c r="E125" s="57">
        <v>18.774000000000001</v>
      </c>
      <c r="F125" s="57">
        <v>19.882999999999999</v>
      </c>
      <c r="G125" s="92">
        <f t="shared" si="6"/>
        <v>1.1089999999999982</v>
      </c>
      <c r="H125" s="104">
        <f t="shared" si="7"/>
        <v>0.60102</v>
      </c>
      <c r="I125" s="93">
        <f t="shared" si="5"/>
        <v>1.7100199999999983</v>
      </c>
    </row>
    <row r="126" spans="1:9" ht="18.75" customHeight="1" x14ac:dyDescent="0.2">
      <c r="A126" s="132"/>
      <c r="B126" s="9">
        <v>118</v>
      </c>
      <c r="C126" s="72">
        <v>37.1</v>
      </c>
      <c r="D126" s="53">
        <v>14.438000000000001</v>
      </c>
      <c r="E126" s="53">
        <v>14.438000000000001</v>
      </c>
      <c r="F126" s="53">
        <v>14.87</v>
      </c>
      <c r="G126" s="92">
        <f t="shared" si="6"/>
        <v>0.43199999999999861</v>
      </c>
      <c r="H126" s="104">
        <f t="shared" si="7"/>
        <v>0.39326</v>
      </c>
      <c r="I126" s="93">
        <f t="shared" si="5"/>
        <v>0.82525999999999855</v>
      </c>
    </row>
    <row r="127" spans="1:9" ht="18.75" customHeight="1" x14ac:dyDescent="0.2">
      <c r="A127" s="132"/>
      <c r="B127" s="9">
        <v>119</v>
      </c>
      <c r="C127" s="72">
        <v>110.9</v>
      </c>
      <c r="D127" s="53">
        <v>10.95</v>
      </c>
      <c r="E127" s="53">
        <v>10.95</v>
      </c>
      <c r="F127" s="53">
        <v>11.907</v>
      </c>
      <c r="G127" s="92">
        <f t="shared" si="6"/>
        <v>0.95700000000000074</v>
      </c>
      <c r="H127" s="104">
        <f t="shared" si="7"/>
        <v>1.17554</v>
      </c>
      <c r="I127" s="91">
        <f t="shared" si="5"/>
        <v>2.1325400000000005</v>
      </c>
    </row>
    <row r="128" spans="1:9" ht="18.75" customHeight="1" thickBot="1" x14ac:dyDescent="0.25">
      <c r="A128" s="132"/>
      <c r="B128" s="15">
        <v>120</v>
      </c>
      <c r="C128" s="75">
        <v>56.6</v>
      </c>
      <c r="D128" s="53">
        <v>8.4749999999999996</v>
      </c>
      <c r="E128" s="53">
        <v>8.4749999999999996</v>
      </c>
      <c r="F128" s="53">
        <v>8.4749999999999996</v>
      </c>
      <c r="G128" s="101">
        <f>224.03/8330.4*C128</f>
        <v>1.5221475559396909</v>
      </c>
      <c r="H128" s="104"/>
      <c r="I128" s="93">
        <f t="shared" si="5"/>
        <v>1.5221475559396909</v>
      </c>
    </row>
    <row r="129" spans="1:9" ht="18.75" customHeight="1" x14ac:dyDescent="0.2">
      <c r="A129" s="131">
        <v>16</v>
      </c>
      <c r="B129" s="11">
        <v>121</v>
      </c>
      <c r="C129" s="78">
        <v>90.4</v>
      </c>
      <c r="D129" s="63">
        <v>6</v>
      </c>
      <c r="E129" s="63">
        <v>6</v>
      </c>
      <c r="F129" s="63">
        <v>6</v>
      </c>
      <c r="G129" s="101">
        <f>224.03/8330.4*C129</f>
        <v>2.4311331988860081</v>
      </c>
      <c r="H129" s="104"/>
      <c r="I129" s="93">
        <f t="shared" si="5"/>
        <v>2.4311331988860081</v>
      </c>
    </row>
    <row r="130" spans="1:9" ht="18.75" customHeight="1" x14ac:dyDescent="0.2">
      <c r="A130" s="132"/>
      <c r="B130" s="9">
        <v>122</v>
      </c>
      <c r="C130" s="72">
        <v>56.7</v>
      </c>
      <c r="D130" s="53">
        <v>9.39</v>
      </c>
      <c r="E130" s="53">
        <v>9.39</v>
      </c>
      <c r="F130" s="53">
        <v>10.022</v>
      </c>
      <c r="G130" s="92">
        <f t="shared" si="6"/>
        <v>0.63199999999999967</v>
      </c>
      <c r="H130" s="104">
        <f>0.0106*C130</f>
        <v>0.60102</v>
      </c>
      <c r="I130" s="91">
        <f t="shared" si="5"/>
        <v>1.2330199999999998</v>
      </c>
    </row>
    <row r="131" spans="1:9" ht="18.75" customHeight="1" x14ac:dyDescent="0.2">
      <c r="A131" s="132"/>
      <c r="B131" s="9">
        <v>123</v>
      </c>
      <c r="C131" s="72">
        <v>37.1</v>
      </c>
      <c r="D131" s="53">
        <v>41.555999999999997</v>
      </c>
      <c r="E131" s="53">
        <v>41.555999999999997</v>
      </c>
      <c r="F131" s="53">
        <v>44.137</v>
      </c>
      <c r="G131" s="92">
        <f t="shared" si="6"/>
        <v>2.5810000000000031</v>
      </c>
      <c r="H131" s="104">
        <f>0.0106*C131</f>
        <v>0.39326</v>
      </c>
      <c r="I131" s="91">
        <f t="shared" si="5"/>
        <v>2.9742600000000032</v>
      </c>
    </row>
    <row r="132" spans="1:9" ht="18.75" customHeight="1" x14ac:dyDescent="0.2">
      <c r="A132" s="132"/>
      <c r="B132" s="127">
        <v>124</v>
      </c>
      <c r="C132" s="129">
        <v>133.9</v>
      </c>
      <c r="D132" s="53">
        <v>14.4</v>
      </c>
      <c r="E132" s="53">
        <v>14.4</v>
      </c>
      <c r="F132" s="53">
        <v>14.4</v>
      </c>
      <c r="G132" s="101">
        <f>224.03/8330.4*C132</f>
        <v>3.6009815855181024</v>
      </c>
      <c r="H132" s="104"/>
      <c r="I132" s="93">
        <f t="shared" si="5"/>
        <v>3.6009815855181024</v>
      </c>
    </row>
    <row r="133" spans="1:9" ht="18.75" customHeight="1" x14ac:dyDescent="0.2">
      <c r="A133" s="132"/>
      <c r="B133" s="128"/>
      <c r="C133" s="130"/>
      <c r="D133" s="53">
        <v>27.9</v>
      </c>
      <c r="E133" s="53">
        <v>27.9</v>
      </c>
      <c r="F133" s="53">
        <v>29.762</v>
      </c>
      <c r="G133" s="92"/>
      <c r="H133" s="104">
        <f>0.0106*C133</f>
        <v>0</v>
      </c>
      <c r="I133" s="91">
        <f>G133+H133</f>
        <v>0</v>
      </c>
    </row>
    <row r="134" spans="1:9" ht="18.75" customHeight="1" x14ac:dyDescent="0.2">
      <c r="A134" s="132"/>
      <c r="B134" s="9">
        <v>125</v>
      </c>
      <c r="C134" s="72">
        <v>56.7</v>
      </c>
      <c r="D134" s="57">
        <v>9.7509999999999994</v>
      </c>
      <c r="E134" s="57">
        <v>9.7509999999999994</v>
      </c>
      <c r="F134" s="57">
        <v>11.138</v>
      </c>
      <c r="G134" s="92">
        <f t="shared" si="6"/>
        <v>1.3870000000000005</v>
      </c>
      <c r="H134" s="104">
        <f>0.0106*C134</f>
        <v>0.60102</v>
      </c>
      <c r="I134" s="91">
        <f t="shared" si="5"/>
        <v>1.9880200000000006</v>
      </c>
    </row>
    <row r="135" spans="1:9" ht="18.75" customHeight="1" x14ac:dyDescent="0.2">
      <c r="A135" s="132"/>
      <c r="B135" s="9">
        <v>126</v>
      </c>
      <c r="C135" s="72">
        <v>37.1</v>
      </c>
      <c r="D135" s="53">
        <v>15.446999999999999</v>
      </c>
      <c r="E135" s="53">
        <v>15.446999999999999</v>
      </c>
      <c r="F135" s="53">
        <v>16.548999999999999</v>
      </c>
      <c r="G135" s="92">
        <f t="shared" si="6"/>
        <v>1.1020000000000003</v>
      </c>
      <c r="H135" s="104">
        <f>0.0106*C135</f>
        <v>0.39326</v>
      </c>
      <c r="I135" s="93">
        <f t="shared" si="5"/>
        <v>1.4952600000000003</v>
      </c>
    </row>
    <row r="136" spans="1:9" ht="18.75" customHeight="1" x14ac:dyDescent="0.2">
      <c r="A136" s="132"/>
      <c r="B136" s="127">
        <v>127</v>
      </c>
      <c r="C136" s="129">
        <v>133.6</v>
      </c>
      <c r="D136" s="53">
        <v>6.9539999999999997</v>
      </c>
      <c r="E136" s="95">
        <v>6.9539999999999997</v>
      </c>
      <c r="F136" s="95">
        <v>6.9539999999999997</v>
      </c>
      <c r="G136" s="101">
        <f>224.03/8330.4*C136</f>
        <v>3.5929136656102947</v>
      </c>
      <c r="H136" s="104"/>
      <c r="I136" s="93">
        <f t="shared" si="5"/>
        <v>3.5929136656102947</v>
      </c>
    </row>
    <row r="137" spans="1:9" ht="18.75" customHeight="1" x14ac:dyDescent="0.2">
      <c r="A137" s="132"/>
      <c r="B137" s="128"/>
      <c r="C137" s="130"/>
      <c r="D137" s="53">
        <v>6.3860000000000001</v>
      </c>
      <c r="E137" s="95">
        <v>6.3860000000000001</v>
      </c>
      <c r="F137" s="95">
        <v>6.3860000000000001</v>
      </c>
      <c r="G137" s="101">
        <f>224.03/8330.4*C137</f>
        <v>0</v>
      </c>
      <c r="H137" s="104"/>
      <c r="I137" s="91">
        <f t="shared" si="5"/>
        <v>0</v>
      </c>
    </row>
    <row r="138" spans="1:9" ht="18.75" customHeight="1" thickBot="1" x14ac:dyDescent="0.25">
      <c r="A138" s="133"/>
      <c r="B138" s="14">
        <v>128</v>
      </c>
      <c r="C138" s="73">
        <v>56.9</v>
      </c>
      <c r="D138" s="54">
        <v>24.852</v>
      </c>
      <c r="E138" s="54">
        <v>24.852</v>
      </c>
      <c r="F138" s="54">
        <v>26.51</v>
      </c>
      <c r="G138" s="92">
        <f t="shared" si="6"/>
        <v>1.6580000000000013</v>
      </c>
      <c r="H138" s="104">
        <f>0.0106*C138</f>
        <v>0.60314000000000001</v>
      </c>
      <c r="I138" s="93">
        <f>G138+H138</f>
        <v>2.261140000000001</v>
      </c>
    </row>
    <row r="139" spans="1:9" ht="18.75" customHeight="1" x14ac:dyDescent="0.2">
      <c r="A139" s="131">
        <v>17</v>
      </c>
      <c r="B139" s="11">
        <v>129</v>
      </c>
      <c r="C139" s="78">
        <v>56.6</v>
      </c>
      <c r="D139" s="63">
        <v>24.03</v>
      </c>
      <c r="E139" s="63">
        <v>24.03</v>
      </c>
      <c r="F139" s="63">
        <v>25.132999999999999</v>
      </c>
      <c r="G139" s="92">
        <f>F139-E139</f>
        <v>1.102999999999998</v>
      </c>
      <c r="H139" s="104">
        <f>0.0106*C139</f>
        <v>0.59996000000000005</v>
      </c>
      <c r="I139" s="91">
        <f t="shared" ref="I139:I144" si="8">G139+H139</f>
        <v>1.702959999999998</v>
      </c>
    </row>
    <row r="140" spans="1:9" ht="18.75" customHeight="1" x14ac:dyDescent="0.2">
      <c r="A140" s="132"/>
      <c r="B140" s="9">
        <v>130</v>
      </c>
      <c r="C140" s="72">
        <v>37.200000000000003</v>
      </c>
      <c r="D140" s="53">
        <v>0</v>
      </c>
      <c r="E140" s="53">
        <v>0</v>
      </c>
      <c r="F140" s="53">
        <v>0</v>
      </c>
      <c r="G140" s="101">
        <f>224.03/8330.4*C140</f>
        <v>1.000422068568136</v>
      </c>
      <c r="H140" s="104"/>
      <c r="I140" s="93">
        <f t="shared" si="8"/>
        <v>1.000422068568136</v>
      </c>
    </row>
    <row r="141" spans="1:9" ht="18.75" customHeight="1" x14ac:dyDescent="0.2">
      <c r="A141" s="132"/>
      <c r="B141" s="9">
        <v>131</v>
      </c>
      <c r="C141" s="72">
        <v>56.7</v>
      </c>
      <c r="D141" s="53">
        <v>6.1340000000000003</v>
      </c>
      <c r="E141" s="53">
        <v>6.1340000000000003</v>
      </c>
      <c r="F141" s="53">
        <v>6.6790000000000003</v>
      </c>
      <c r="G141" s="92">
        <f>F141-E141</f>
        <v>0.54499999999999993</v>
      </c>
      <c r="H141" s="104">
        <f>0.0106*C141</f>
        <v>0.60102</v>
      </c>
      <c r="I141" s="91">
        <f t="shared" si="8"/>
        <v>1.14602</v>
      </c>
    </row>
    <row r="142" spans="1:9" ht="18.75" customHeight="1" x14ac:dyDescent="0.2">
      <c r="A142" s="132"/>
      <c r="B142" s="9">
        <v>132</v>
      </c>
      <c r="C142" s="72">
        <v>37.1</v>
      </c>
      <c r="D142" s="53">
        <v>6.91</v>
      </c>
      <c r="E142" s="53">
        <v>6.91</v>
      </c>
      <c r="F142" s="53">
        <v>6.91</v>
      </c>
      <c r="G142" s="101">
        <f>224.03/8330.4*C142</f>
        <v>0.99773276193220017</v>
      </c>
      <c r="H142" s="104"/>
      <c r="I142" s="93">
        <f t="shared" si="8"/>
        <v>0.99773276193220017</v>
      </c>
    </row>
    <row r="143" spans="1:9" ht="18.75" customHeight="1" x14ac:dyDescent="0.2">
      <c r="A143" s="132"/>
      <c r="B143" s="15">
        <v>133</v>
      </c>
      <c r="C143" s="75">
        <v>56.7</v>
      </c>
      <c r="D143" s="56">
        <v>5.42</v>
      </c>
      <c r="E143" s="56">
        <v>5.42</v>
      </c>
      <c r="F143" s="56">
        <v>5.8940000000000001</v>
      </c>
      <c r="G143" s="92">
        <f>F143-E143</f>
        <v>0.4740000000000002</v>
      </c>
      <c r="H143" s="104">
        <f>0.0106*C143</f>
        <v>0.60102</v>
      </c>
      <c r="I143" s="91">
        <f t="shared" si="8"/>
        <v>1.0750200000000003</v>
      </c>
    </row>
    <row r="144" spans="1:9" ht="38.25" customHeight="1" thickBot="1" x14ac:dyDescent="0.25">
      <c r="A144" s="133"/>
      <c r="B144" s="14">
        <v>134</v>
      </c>
      <c r="C144" s="73">
        <v>62.1</v>
      </c>
      <c r="D144" s="54">
        <v>5.4039999999999999</v>
      </c>
      <c r="E144" s="54">
        <v>5.4039999999999999</v>
      </c>
      <c r="F144" s="54">
        <v>5.4039999999999999</v>
      </c>
      <c r="G144" s="101">
        <f>224.03/8330.4*C144</f>
        <v>1.6700594209161626</v>
      </c>
      <c r="H144" s="103"/>
      <c r="I144" s="93">
        <f t="shared" si="8"/>
        <v>1.6700594209161626</v>
      </c>
    </row>
    <row r="145" spans="1:9" ht="18.75" x14ac:dyDescent="0.3">
      <c r="A145" s="7"/>
      <c r="B145" s="2"/>
      <c r="C145" s="83">
        <f>SUM(C9:C144)</f>
        <v>8330.4</v>
      </c>
      <c r="D145" s="2"/>
      <c r="G145" s="102">
        <f>SUM(G9:G144)</f>
        <v>145.04797784019979</v>
      </c>
      <c r="H145" s="94">
        <f>SUM(H9:H144)</f>
        <v>79.701399999999964</v>
      </c>
      <c r="I145" s="94">
        <f>SUM(I9:I144)</f>
        <v>224.74937784019974</v>
      </c>
    </row>
    <row r="146" spans="1:9" x14ac:dyDescent="0.2">
      <c r="A146" s="7"/>
      <c r="B146" s="2"/>
      <c r="C146" s="80"/>
      <c r="D146" s="2"/>
    </row>
    <row r="147" spans="1:9" x14ac:dyDescent="0.2">
      <c r="A147" s="6"/>
      <c r="B147" s="1" t="s">
        <v>0</v>
      </c>
      <c r="C147" s="81"/>
      <c r="D147" s="1"/>
    </row>
    <row r="148" spans="1:9" x14ac:dyDescent="0.2">
      <c r="A148" s="6"/>
      <c r="B148" s="1" t="s">
        <v>1</v>
      </c>
      <c r="C148" s="81"/>
      <c r="D148" s="1"/>
    </row>
    <row r="150" spans="1:9" x14ac:dyDescent="0.2">
      <c r="C150" s="68"/>
      <c r="D150" s="8"/>
    </row>
    <row r="151" spans="1:9" x14ac:dyDescent="0.2">
      <c r="C151" s="68"/>
      <c r="D151" s="8"/>
    </row>
    <row r="152" spans="1:9" x14ac:dyDescent="0.2">
      <c r="C152" s="68"/>
      <c r="D152" s="8"/>
    </row>
    <row r="153" spans="1:9" x14ac:dyDescent="0.2">
      <c r="C153" s="68"/>
      <c r="D153" s="8"/>
    </row>
  </sheetData>
  <mergeCells count="31">
    <mergeCell ref="A2:I2"/>
    <mergeCell ref="A3:I3"/>
    <mergeCell ref="A5:A7"/>
    <mergeCell ref="B5:B7"/>
    <mergeCell ref="A9:A16"/>
    <mergeCell ref="A97:A104"/>
    <mergeCell ref="A105:A112"/>
    <mergeCell ref="E5:F5"/>
    <mergeCell ref="G5:G7"/>
    <mergeCell ref="A113:A120"/>
    <mergeCell ref="A121:A128"/>
    <mergeCell ref="A33:A40"/>
    <mergeCell ref="A41:A48"/>
    <mergeCell ref="A49:A56"/>
    <mergeCell ref="A57:A64"/>
    <mergeCell ref="D5:D7"/>
    <mergeCell ref="H5:H7"/>
    <mergeCell ref="I5:I7"/>
    <mergeCell ref="C5:C7"/>
    <mergeCell ref="A81:A88"/>
    <mergeCell ref="A89:A96"/>
    <mergeCell ref="A65:A72"/>
    <mergeCell ref="A73:A80"/>
    <mergeCell ref="A17:A24"/>
    <mergeCell ref="A25:A32"/>
    <mergeCell ref="B132:B133"/>
    <mergeCell ref="C132:C133"/>
    <mergeCell ref="B136:B137"/>
    <mergeCell ref="C136:C137"/>
    <mergeCell ref="A129:A138"/>
    <mergeCell ref="A139:A144"/>
  </mergeCells>
  <pageMargins left="0.23622047244094491" right="0.23622047244094491" top="0.74803149606299213" bottom="0.15748031496062992" header="0.31496062992125984" footer="0.31496062992125984"/>
  <pageSetup paperSize="9" scale="78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E16" sqref="E16"/>
    </sheetView>
  </sheetViews>
  <sheetFormatPr defaultRowHeight="12.75" x14ac:dyDescent="0.2"/>
  <cols>
    <col min="1" max="1" width="11.5703125" customWidth="1"/>
    <col min="2" max="2" width="18" customWidth="1"/>
    <col min="3" max="3" width="15.7109375" customWidth="1"/>
    <col min="4" max="4" width="15.42578125" customWidth="1"/>
    <col min="5" max="5" width="16.140625" customWidth="1"/>
    <col min="6" max="6" width="15.42578125" customWidth="1"/>
  </cols>
  <sheetData>
    <row r="1" spans="1:7" ht="15" x14ac:dyDescent="0.25">
      <c r="A1" s="22" t="s">
        <v>21</v>
      </c>
    </row>
    <row r="2" spans="1:7" ht="15" x14ac:dyDescent="0.25">
      <c r="A2" s="22" t="s">
        <v>30</v>
      </c>
    </row>
    <row r="3" spans="1:7" x14ac:dyDescent="0.2">
      <c r="A3" t="s">
        <v>52</v>
      </c>
    </row>
    <row r="5" spans="1:7" ht="38.25" x14ac:dyDescent="0.2">
      <c r="A5" s="24" t="s">
        <v>23</v>
      </c>
      <c r="B5" s="24" t="s">
        <v>24</v>
      </c>
      <c r="C5" s="24" t="s">
        <v>31</v>
      </c>
      <c r="D5" s="24" t="s">
        <v>32</v>
      </c>
      <c r="E5" s="24" t="s">
        <v>33</v>
      </c>
      <c r="F5" s="24" t="s">
        <v>34</v>
      </c>
    </row>
    <row r="6" spans="1:7" x14ac:dyDescent="0.2">
      <c r="A6" s="32">
        <v>31459</v>
      </c>
      <c r="B6" s="24" t="s">
        <v>42</v>
      </c>
      <c r="C6" s="33">
        <v>4014.78</v>
      </c>
      <c r="D6" s="33">
        <v>4253</v>
      </c>
      <c r="E6" s="34">
        <f>D6-C6</f>
        <v>238.2199999999998</v>
      </c>
      <c r="F6" s="17"/>
    </row>
    <row r="7" spans="1:7" x14ac:dyDescent="0.2">
      <c r="A7" s="35"/>
      <c r="B7" s="36"/>
      <c r="C7" s="37"/>
      <c r="D7" s="38"/>
      <c r="E7" s="84"/>
      <c r="F7" s="39"/>
    </row>
    <row r="8" spans="1:7" ht="28.5" customHeight="1" x14ac:dyDescent="0.2">
      <c r="A8" s="40"/>
      <c r="B8" s="40"/>
      <c r="C8" s="41"/>
      <c r="D8" s="42"/>
      <c r="E8" s="28"/>
      <c r="F8" s="40"/>
    </row>
    <row r="9" spans="1:7" ht="18.75" x14ac:dyDescent="0.3">
      <c r="A9" t="s">
        <v>60</v>
      </c>
      <c r="E9" s="43">
        <v>145.05000000000001</v>
      </c>
    </row>
    <row r="10" spans="1:7" ht="18.75" x14ac:dyDescent="0.3">
      <c r="A10" t="s">
        <v>49</v>
      </c>
      <c r="E10" s="43">
        <v>14.19</v>
      </c>
    </row>
    <row r="11" spans="1:7" ht="18.75" x14ac:dyDescent="0.3">
      <c r="A11" t="s">
        <v>50</v>
      </c>
      <c r="E11" s="43">
        <f>E6-E10</f>
        <v>224.0299999999998</v>
      </c>
    </row>
    <row r="12" spans="1:7" ht="18.75" x14ac:dyDescent="0.3">
      <c r="A12" t="s">
        <v>36</v>
      </c>
      <c r="E12" s="43">
        <v>105.12</v>
      </c>
    </row>
    <row r="13" spans="1:7" ht="18.75" x14ac:dyDescent="0.3">
      <c r="A13" t="s">
        <v>37</v>
      </c>
      <c r="E13" s="43">
        <v>2061.11</v>
      </c>
    </row>
    <row r="14" spans="1:7" ht="18.75" x14ac:dyDescent="0.3">
      <c r="A14" t="s">
        <v>38</v>
      </c>
      <c r="E14" s="85">
        <f>E11-E9</f>
        <v>78.979999999999791</v>
      </c>
      <c r="G14" s="86"/>
    </row>
    <row r="15" spans="1:7" ht="21" x14ac:dyDescent="0.45">
      <c r="A15" t="s">
        <v>35</v>
      </c>
      <c r="E15" s="44">
        <v>1.06E-2</v>
      </c>
    </row>
    <row r="16" spans="1:7" ht="18.75" x14ac:dyDescent="0.3">
      <c r="A16" t="s">
        <v>39</v>
      </c>
      <c r="E16" s="45">
        <v>8330.4</v>
      </c>
    </row>
    <row r="21" spans="4:4" ht="15" x14ac:dyDescent="0.2">
      <c r="D21" s="29"/>
    </row>
    <row r="22" spans="4:4" x14ac:dyDescent="0.2">
      <c r="D22" s="30"/>
    </row>
    <row r="24" spans="4:4" ht="15" x14ac:dyDescent="0.25">
      <c r="D24" s="31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 вода</vt:lpstr>
      <vt:lpstr>Свод электричество</vt:lpstr>
      <vt:lpstr>Теплоснабжение</vt:lpstr>
      <vt:lpstr>ОПУ ТЭ</vt:lpstr>
      <vt:lpstr>Теплоснабжение!Область_печати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Yuri</cp:lastModifiedBy>
  <cp:lastPrinted>2018-04-09T16:26:07Z</cp:lastPrinted>
  <dcterms:created xsi:type="dcterms:W3CDTF">2007-02-01T23:04:36Z</dcterms:created>
  <dcterms:modified xsi:type="dcterms:W3CDTF">2018-04-13T19:03:27Z</dcterms:modified>
</cp:coreProperties>
</file>