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915" yWindow="-240" windowWidth="10560" windowHeight="8325" activeTab="3"/>
  </bookViews>
  <sheets>
    <sheet name="Свод вода" sheetId="4" r:id="rId1"/>
    <sheet name="Свод электричество" sheetId="5" r:id="rId2"/>
    <sheet name="Теплоснабжение" sheetId="3" r:id="rId3"/>
    <sheet name="ОПУ ТЭ" sheetId="8" r:id="rId4"/>
  </sheets>
  <definedNames>
    <definedName name="_xlnm.Print_Area" localSheetId="2">Теплоснабжение!$A$2:$J$149</definedName>
  </definedNames>
  <calcPr calcId="145621" refMode="R1C1"/>
</workbook>
</file>

<file path=xl/calcChain.xml><?xml version="1.0" encoding="utf-8"?>
<calcChain xmlns="http://schemas.openxmlformats.org/spreadsheetml/2006/main">
  <c r="I10" i="3" l="1"/>
  <c r="I11" i="3"/>
  <c r="I12" i="3"/>
  <c r="I13" i="3"/>
  <c r="I14" i="3"/>
  <c r="I15" i="3"/>
  <c r="I16" i="3"/>
  <c r="I17" i="3"/>
  <c r="I18" i="3"/>
  <c r="I19" i="3"/>
  <c r="I20" i="3"/>
  <c r="I22" i="3"/>
  <c r="I23" i="3"/>
  <c r="I24" i="3"/>
  <c r="I25" i="3"/>
  <c r="I26" i="3"/>
  <c r="I27" i="3"/>
  <c r="I28" i="3"/>
  <c r="I2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8" i="3"/>
  <c r="I49" i="3"/>
  <c r="I50" i="3"/>
  <c r="I51" i="3"/>
  <c r="I52" i="3"/>
  <c r="I53" i="3"/>
  <c r="I54" i="3"/>
  <c r="I55" i="3"/>
  <c r="I56" i="3"/>
  <c r="I57" i="3"/>
  <c r="I58" i="3"/>
  <c r="I60" i="3"/>
  <c r="I61" i="3"/>
  <c r="I63" i="3"/>
  <c r="I64" i="3"/>
  <c r="I65" i="3"/>
  <c r="I66" i="3"/>
  <c r="I67" i="3"/>
  <c r="I68" i="3"/>
  <c r="I69" i="3"/>
  <c r="I71" i="3"/>
  <c r="I72" i="3"/>
  <c r="I73" i="3"/>
  <c r="I74" i="3"/>
  <c r="I75" i="3"/>
  <c r="I76" i="3"/>
  <c r="I77" i="3"/>
  <c r="I78" i="3"/>
  <c r="I79" i="3"/>
  <c r="I80" i="3"/>
  <c r="I81" i="3"/>
  <c r="I83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5" i="3"/>
  <c r="I116" i="3"/>
  <c r="I117" i="3"/>
  <c r="I118" i="3"/>
  <c r="I120" i="3"/>
  <c r="I122" i="3"/>
  <c r="I123" i="3"/>
  <c r="I126" i="3"/>
  <c r="I127" i="3"/>
  <c r="I128" i="3"/>
  <c r="I129" i="3"/>
  <c r="I130" i="3"/>
  <c r="I132" i="3"/>
  <c r="I133" i="3"/>
  <c r="I134" i="3"/>
  <c r="I136" i="3"/>
  <c r="I137" i="3"/>
  <c r="I138" i="3"/>
  <c r="I139" i="3"/>
  <c r="I140" i="3"/>
  <c r="I142" i="3"/>
  <c r="I143" i="3"/>
  <c r="I144" i="3"/>
  <c r="I9" i="3"/>
  <c r="H145" i="3"/>
  <c r="J145" i="3"/>
  <c r="H141" i="3"/>
  <c r="J141" i="3"/>
  <c r="H135" i="3"/>
  <c r="J135" i="3"/>
  <c r="H131" i="3"/>
  <c r="J131" i="3"/>
  <c r="H125" i="3"/>
  <c r="J125" i="3"/>
  <c r="H124" i="3"/>
  <c r="J124" i="3"/>
  <c r="H121" i="3"/>
  <c r="J121" i="3"/>
  <c r="H119" i="3"/>
  <c r="J119" i="3"/>
  <c r="H114" i="3"/>
  <c r="J114" i="3"/>
  <c r="H84" i="3"/>
  <c r="J84" i="3"/>
  <c r="H82" i="3"/>
  <c r="J82" i="3"/>
  <c r="H70" i="3"/>
  <c r="J70" i="3"/>
  <c r="H62" i="3"/>
  <c r="J62" i="3"/>
  <c r="H59" i="3"/>
  <c r="J59" i="3"/>
  <c r="H47" i="3"/>
  <c r="J47" i="3"/>
  <c r="H30" i="3"/>
  <c r="J30" i="3"/>
  <c r="H21" i="3"/>
  <c r="J21" i="3"/>
  <c r="C146" i="3"/>
  <c r="H144" i="3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0" i="5"/>
  <c r="I10" i="5" s="1"/>
  <c r="G9" i="5"/>
  <c r="I9" i="5" s="1"/>
  <c r="G8" i="5"/>
  <c r="I8" i="5" s="1"/>
  <c r="G7" i="5"/>
  <c r="I7" i="5" s="1"/>
  <c r="H130" i="3"/>
  <c r="J130" i="3" s="1"/>
  <c r="H142" i="3"/>
  <c r="H143" i="3"/>
  <c r="J143" i="3"/>
  <c r="H140" i="3"/>
  <c r="J140" i="3"/>
  <c r="H139" i="3"/>
  <c r="H134" i="3"/>
  <c r="H136" i="3"/>
  <c r="J136" i="3"/>
  <c r="H137" i="3"/>
  <c r="J137" i="3"/>
  <c r="H138" i="3"/>
  <c r="J138" i="3"/>
  <c r="H133" i="3"/>
  <c r="J133" i="3"/>
  <c r="H132" i="3"/>
  <c r="H129" i="3"/>
  <c r="H128" i="3"/>
  <c r="J128" i="3"/>
  <c r="H123" i="3"/>
  <c r="J123" i="3"/>
  <c r="H126" i="3"/>
  <c r="J126" i="3"/>
  <c r="H127" i="3"/>
  <c r="H122" i="3"/>
  <c r="J122" i="3" s="1"/>
  <c r="H120" i="3"/>
  <c r="H116" i="3"/>
  <c r="J116" i="3"/>
  <c r="H117" i="3"/>
  <c r="J117" i="3"/>
  <c r="H118" i="3"/>
  <c r="J118" i="3"/>
  <c r="H115" i="3"/>
  <c r="H113" i="3"/>
  <c r="J113" i="3" s="1"/>
  <c r="H112" i="3"/>
  <c r="J112" i="3" s="1"/>
  <c r="H108" i="3"/>
  <c r="H109" i="3"/>
  <c r="J109" i="3"/>
  <c r="H110" i="3"/>
  <c r="H111" i="3"/>
  <c r="J111" i="3" s="1"/>
  <c r="H107" i="3"/>
  <c r="J107" i="3" s="1"/>
  <c r="H106" i="3"/>
  <c r="H105" i="3"/>
  <c r="J105" i="3"/>
  <c r="H104" i="3"/>
  <c r="H99" i="3"/>
  <c r="J99" i="3" s="1"/>
  <c r="H100" i="3"/>
  <c r="J100" i="3" s="1"/>
  <c r="H101" i="3"/>
  <c r="J101" i="3" s="1"/>
  <c r="H102" i="3"/>
  <c r="H103" i="3"/>
  <c r="J103" i="3"/>
  <c r="H98" i="3"/>
  <c r="H97" i="3"/>
  <c r="J97" i="3" s="1"/>
  <c r="H96" i="3"/>
  <c r="J96" i="3" s="1"/>
  <c r="H91" i="3"/>
  <c r="J91" i="3" s="1"/>
  <c r="H92" i="3"/>
  <c r="H93" i="3"/>
  <c r="J93" i="3"/>
  <c r="H94" i="3"/>
  <c r="J94" i="3"/>
  <c r="H95" i="3"/>
  <c r="J95" i="3"/>
  <c r="H90" i="3"/>
  <c r="H89" i="3"/>
  <c r="J89" i="3" s="1"/>
  <c r="H88" i="3"/>
  <c r="H85" i="3"/>
  <c r="J85" i="3"/>
  <c r="H86" i="3"/>
  <c r="J86" i="3"/>
  <c r="H87" i="3"/>
  <c r="J87" i="3"/>
  <c r="H83" i="3"/>
  <c r="H81" i="3"/>
  <c r="J81" i="3" s="1"/>
  <c r="H80" i="3"/>
  <c r="J80" i="3" s="1"/>
  <c r="H75" i="3"/>
  <c r="J75" i="3" s="1"/>
  <c r="H76" i="3"/>
  <c r="H77" i="3"/>
  <c r="J77" i="3"/>
  <c r="H78" i="3"/>
  <c r="H79" i="3"/>
  <c r="J79" i="3" s="1"/>
  <c r="H74" i="3"/>
  <c r="J74" i="3" s="1"/>
  <c r="H72" i="3"/>
  <c r="H67" i="3"/>
  <c r="H68" i="3"/>
  <c r="J68" i="3" s="1"/>
  <c r="H69" i="3"/>
  <c r="J69" i="3" s="1"/>
  <c r="H71" i="3"/>
  <c r="J71" i="3" s="1"/>
  <c r="H66" i="3"/>
  <c r="J66" i="3" s="1"/>
  <c r="H64" i="3"/>
  <c r="J64" i="3" s="1"/>
  <c r="H60" i="3"/>
  <c r="H61" i="3"/>
  <c r="J61" i="3"/>
  <c r="H63" i="3"/>
  <c r="H58" i="3"/>
  <c r="J58" i="3" s="1"/>
  <c r="H57" i="3"/>
  <c r="J57" i="3" s="1"/>
  <c r="H56" i="3"/>
  <c r="J56" i="3" s="1"/>
  <c r="H51" i="3"/>
  <c r="H52" i="3"/>
  <c r="J52" i="3"/>
  <c r="H53" i="3"/>
  <c r="J53" i="3"/>
  <c r="H54" i="3"/>
  <c r="J54" i="3"/>
  <c r="H55" i="3"/>
  <c r="J55" i="3"/>
  <c r="H50" i="3"/>
  <c r="J50" i="3"/>
  <c r="H49" i="3"/>
  <c r="J49" i="3"/>
  <c r="H48" i="3"/>
  <c r="J48" i="3"/>
  <c r="H43" i="3"/>
  <c r="J43" i="3"/>
  <c r="H44" i="3"/>
  <c r="H45" i="3"/>
  <c r="J45" i="3" s="1"/>
  <c r="H46" i="3"/>
  <c r="H42" i="3"/>
  <c r="H41" i="3"/>
  <c r="J41" i="3" s="1"/>
  <c r="H40" i="3"/>
  <c r="H35" i="3"/>
  <c r="J35" i="3"/>
  <c r="H36" i="3"/>
  <c r="H37" i="3"/>
  <c r="J37" i="3" s="1"/>
  <c r="H38" i="3"/>
  <c r="H39" i="3"/>
  <c r="J39" i="3"/>
  <c r="H34" i="3"/>
  <c r="H33" i="3"/>
  <c r="J33" i="3" s="1"/>
  <c r="H32" i="3"/>
  <c r="H28" i="3"/>
  <c r="J28" i="3"/>
  <c r="H29" i="3"/>
  <c r="J29" i="3"/>
  <c r="H31" i="3"/>
  <c r="J31" i="3"/>
  <c r="H27" i="3"/>
  <c r="H26" i="3"/>
  <c r="J26" i="3" s="1"/>
  <c r="H25" i="3"/>
  <c r="J25" i="3" s="1"/>
  <c r="H24" i="3"/>
  <c r="J24" i="3" s="1"/>
  <c r="H22" i="3"/>
  <c r="J22" i="3" s="1"/>
  <c r="H23" i="3"/>
  <c r="H20" i="3"/>
  <c r="H19" i="3"/>
  <c r="J19" i="3" s="1"/>
  <c r="H18" i="3"/>
  <c r="H17" i="3"/>
  <c r="J17" i="3"/>
  <c r="H16" i="3"/>
  <c r="H11" i="3"/>
  <c r="J11" i="3" s="1"/>
  <c r="H12" i="3"/>
  <c r="J12" i="3" s="1"/>
  <c r="H13" i="3"/>
  <c r="J13" i="3" s="1"/>
  <c r="H14" i="3"/>
  <c r="J14" i="3" s="1"/>
  <c r="H15" i="3"/>
  <c r="J15" i="3" s="1"/>
  <c r="H10" i="3"/>
  <c r="H73" i="3"/>
  <c r="J73" i="3"/>
  <c r="H65" i="3"/>
  <c r="E6" i="8"/>
  <c r="E11" i="8" s="1"/>
  <c r="E14" i="8" s="1"/>
  <c r="K9" i="4"/>
  <c r="K16" i="4" s="1"/>
  <c r="H9" i="3"/>
  <c r="J9" i="3" s="1"/>
  <c r="J146" i="3" s="1"/>
  <c r="I146" i="3"/>
  <c r="J10" i="3"/>
  <c r="J44" i="3"/>
  <c r="J110" i="3"/>
  <c r="J132" i="3"/>
  <c r="J23" i="3"/>
  <c r="J46" i="3"/>
  <c r="J72" i="3"/>
  <c r="J108" i="3"/>
  <c r="J139" i="3"/>
  <c r="J144" i="3"/>
  <c r="J18" i="3"/>
  <c r="J27" i="3"/>
  <c r="J32" i="3"/>
  <c r="J38" i="3"/>
  <c r="J40" i="3"/>
  <c r="J60" i="3"/>
  <c r="J76" i="3"/>
  <c r="J83" i="3"/>
  <c r="J88" i="3"/>
  <c r="J102" i="3"/>
  <c r="J104" i="3"/>
  <c r="J127" i="3"/>
  <c r="J129" i="3"/>
  <c r="J65" i="3"/>
  <c r="J16" i="3"/>
  <c r="J20" i="3"/>
  <c r="J34" i="3"/>
  <c r="J36" i="3"/>
  <c r="J42" i="3"/>
  <c r="J51" i="3"/>
  <c r="J63" i="3"/>
  <c r="J67" i="3"/>
  <c r="J78" i="3"/>
  <c r="J90" i="3"/>
  <c r="J92" i="3"/>
  <c r="J98" i="3"/>
  <c r="J106" i="3"/>
  <c r="J115" i="3"/>
  <c r="J120" i="3"/>
  <c r="J134" i="3"/>
  <c r="J142" i="3"/>
  <c r="I11" i="5" l="1"/>
  <c r="I23" i="5"/>
  <c r="I25" i="5" s="1"/>
  <c r="H146" i="3"/>
</calcChain>
</file>

<file path=xl/sharedStrings.xml><?xml version="1.0" encoding="utf-8"?>
<sst xmlns="http://schemas.openxmlformats.org/spreadsheetml/2006/main" count="198" uniqueCount="193">
  <si>
    <t>Составлен "____"________________________200__г.</t>
  </si>
  <si>
    <t>Составлен _________________________________(ФИО)</t>
  </si>
  <si>
    <t>Этаж</t>
  </si>
  <si>
    <t>№ кв-ры</t>
  </si>
  <si>
    <t>Тепловая Энергия</t>
  </si>
  <si>
    <t>Номер прибора учета</t>
  </si>
  <si>
    <t>G1</t>
  </si>
  <si>
    <t>G2</t>
  </si>
  <si>
    <t>ИТОГО</t>
  </si>
  <si>
    <t>Расход,Гкал</t>
  </si>
  <si>
    <t>наименование коммунального ресурса</t>
  </si>
  <si>
    <t>заводской номер прибора учета коммунального ресурса</t>
  </si>
  <si>
    <t>дата проверки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</si>
  <si>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</si>
  <si>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</si>
  <si>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</si>
  <si>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</si>
  <si>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МОП (тех.пом)</t>
  </si>
  <si>
    <t>Баланс ХВС</t>
  </si>
  <si>
    <t xml:space="preserve">ХВС общедомовой </t>
  </si>
  <si>
    <t>ОТЧЕТ</t>
  </si>
  <si>
    <t>показаний общедомовых ПУ электрической энергии</t>
  </si>
  <si>
    <t>№ счётчика</t>
  </si>
  <si>
    <t xml:space="preserve"> Потребление ресурса </t>
  </si>
  <si>
    <t>Коэффициент трансформации тока</t>
  </si>
  <si>
    <t>Введены в экслпуатацию</t>
  </si>
  <si>
    <t>Расход ЭЭ (расчетный период),кВт/ч</t>
  </si>
  <si>
    <t>Расход с учетом коэффициентом трансформации тока, кВт/ч</t>
  </si>
  <si>
    <t>показаний общедомовых ПУ тепловой энергии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</si>
  <si>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</si>
  <si>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</si>
  <si>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</si>
  <si>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 xml:space="preserve">Введены в эксплуатацию </t>
  </si>
  <si>
    <t>или в расчете на кв.м. всех помещений (Гкал)</t>
  </si>
  <si>
    <t>Норматив подогрева холодной воды для нужд ГВС, рубли</t>
  </si>
  <si>
    <t>Тариф на тепловую эннергию, рубли</t>
  </si>
  <si>
    <t>На теплоснабжение МОП, Гкал</t>
  </si>
  <si>
    <t>площадь всех помещений в собственности, кв.м.</t>
  </si>
  <si>
    <t>Теплоснабжение МОП, Гкал</t>
  </si>
  <si>
    <t>Всего, Гкал</t>
  </si>
  <si>
    <t>Площадь помещения, кв.м.</t>
  </si>
  <si>
    <t>17-ти эт.жилой дом</t>
  </si>
  <si>
    <t>в МКД по адресу: Московская область, г.о. Химки, мкр. Левобережный, ул. Чайковского, дом 3</t>
  </si>
  <si>
    <t>1642593</t>
  </si>
  <si>
    <t>1663376</t>
  </si>
  <si>
    <t>1302743</t>
  </si>
  <si>
    <t>1646297</t>
  </si>
  <si>
    <t>1303402</t>
  </si>
  <si>
    <t>1302101</t>
  </si>
  <si>
    <t>1302104</t>
  </si>
  <si>
    <t>1663382</t>
  </si>
  <si>
    <t>1670361</t>
  </si>
  <si>
    <t>1662210</t>
  </si>
  <si>
    <t>1662180</t>
  </si>
  <si>
    <t>1304142</t>
  </si>
  <si>
    <t>1570783</t>
  </si>
  <si>
    <t>1663102</t>
  </si>
  <si>
    <t>1670211</t>
  </si>
  <si>
    <t>1646416</t>
  </si>
  <si>
    <t>1662211</t>
  </si>
  <si>
    <t>1669948</t>
  </si>
  <si>
    <t>1542961</t>
  </si>
  <si>
    <t>1663198</t>
  </si>
  <si>
    <t>1304342</t>
  </si>
  <si>
    <t>1670782</t>
  </si>
  <si>
    <t>1662885</t>
  </si>
  <si>
    <t>1670456</t>
  </si>
  <si>
    <t>1627943</t>
  </si>
  <si>
    <t>1304139</t>
  </si>
  <si>
    <t>1662891</t>
  </si>
  <si>
    <t>1670475</t>
  </si>
  <si>
    <t>1646002</t>
  </si>
  <si>
    <t>1548516</t>
  </si>
  <si>
    <t>1627859</t>
  </si>
  <si>
    <t>1301565</t>
  </si>
  <si>
    <t>1759223</t>
  </si>
  <si>
    <t>1569034</t>
  </si>
  <si>
    <t>1627849</t>
  </si>
  <si>
    <t>1646407</t>
  </si>
  <si>
    <t>1627518</t>
  </si>
  <si>
    <t>1568365</t>
  </si>
  <si>
    <t>1737764</t>
  </si>
  <si>
    <t>1627861</t>
  </si>
  <si>
    <t>1646196</t>
  </si>
  <si>
    <t>1571765</t>
  </si>
  <si>
    <t>1671068</t>
  </si>
  <si>
    <t>1646379</t>
  </si>
  <si>
    <t>1663202</t>
  </si>
  <si>
    <t>1669557</t>
  </si>
  <si>
    <t>1643745</t>
  </si>
  <si>
    <t>1646223</t>
  </si>
  <si>
    <t>1302079</t>
  </si>
  <si>
    <t>1669975</t>
  </si>
  <si>
    <t>1646197</t>
  </si>
  <si>
    <t>1670465</t>
  </si>
  <si>
    <t>1645864</t>
  </si>
  <si>
    <t>1668759</t>
  </si>
  <si>
    <t>1627858</t>
  </si>
  <si>
    <t>1670452</t>
  </si>
  <si>
    <t>1302111</t>
  </si>
  <si>
    <t>1670459</t>
  </si>
  <si>
    <t>1301642</t>
  </si>
  <si>
    <t>1302723</t>
  </si>
  <si>
    <t>1304116</t>
  </si>
  <si>
    <t>1663372</t>
  </si>
  <si>
    <t>1642543</t>
  </si>
  <si>
    <t>1573214</t>
  </si>
  <si>
    <t>1627910</t>
  </si>
  <si>
    <t>1670384</t>
  </si>
  <si>
    <t>1567263</t>
  </si>
  <si>
    <t>1646230</t>
  </si>
  <si>
    <t>1628761</t>
  </si>
  <si>
    <t>1669951</t>
  </si>
  <si>
    <t>1302068</t>
  </si>
  <si>
    <t>1568406</t>
  </si>
  <si>
    <t>1663364</t>
  </si>
  <si>
    <t>1302786</t>
  </si>
  <si>
    <t>1542440</t>
  </si>
  <si>
    <t>1628080</t>
  </si>
  <si>
    <t>1628295</t>
  </si>
  <si>
    <t>1627874</t>
  </si>
  <si>
    <t>1626915</t>
  </si>
  <si>
    <t>1628880</t>
  </si>
  <si>
    <t>1569140</t>
  </si>
  <si>
    <t>1642869</t>
  </si>
  <si>
    <t>1568990</t>
  </si>
  <si>
    <t>1627927</t>
  </si>
  <si>
    <t>1669961</t>
  </si>
  <si>
    <t>1568877</t>
  </si>
  <si>
    <t>1568974</t>
  </si>
  <si>
    <t>1572281</t>
  </si>
  <si>
    <t>1671746</t>
  </si>
  <si>
    <t>1589929</t>
  </si>
  <si>
    <t>1606287</t>
  </si>
  <si>
    <t>1606816</t>
  </si>
  <si>
    <t>1671076</t>
  </si>
  <si>
    <t>1627922</t>
  </si>
  <si>
    <t>1662214</t>
  </si>
  <si>
    <t>1662174</t>
  </si>
  <si>
    <t>1304356</t>
  </si>
  <si>
    <t>1670483</t>
  </si>
  <si>
    <t>1669590</t>
  </si>
  <si>
    <t>1568964</t>
  </si>
  <si>
    <t>1627935</t>
  </si>
  <si>
    <t>1662165</t>
  </si>
  <si>
    <t>1646422</t>
  </si>
  <si>
    <t>1752304</t>
  </si>
  <si>
    <t>1671168</t>
  </si>
  <si>
    <t>1767001</t>
  </si>
  <si>
    <t>1303281</t>
  </si>
  <si>
    <t>1646215</t>
  </si>
  <si>
    <t>1302856</t>
  </si>
  <si>
    <t>1749559</t>
  </si>
  <si>
    <t>1670378</t>
  </si>
  <si>
    <t>1775766</t>
  </si>
  <si>
    <t>1777172</t>
  </si>
  <si>
    <t>1302751</t>
  </si>
  <si>
    <t>1627931</t>
  </si>
  <si>
    <t>1627971</t>
  </si>
  <si>
    <t>1302125</t>
  </si>
  <si>
    <t>1303292</t>
  </si>
  <si>
    <t>1302784</t>
  </si>
  <si>
    <t>1301612</t>
  </si>
  <si>
    <t>1684716</t>
  </si>
  <si>
    <t>1684721</t>
  </si>
  <si>
    <t>1301979</t>
  </si>
  <si>
    <t>1569093</t>
  </si>
  <si>
    <t>1301609</t>
  </si>
  <si>
    <t>1302870</t>
  </si>
  <si>
    <t>1627915</t>
  </si>
  <si>
    <t>1568739</t>
  </si>
  <si>
    <t>1302866</t>
  </si>
  <si>
    <t>1663370</t>
  </si>
  <si>
    <t>1670743</t>
  </si>
  <si>
    <t>1569129</t>
  </si>
  <si>
    <t>Показание ЭЭ1 (Т1),кВт/ч</t>
  </si>
  <si>
    <t>Показание ЭЭ2 (Т2),кВт/ч</t>
  </si>
  <si>
    <t>Показания ЭЭ3 (Т1),кВт/ч</t>
  </si>
  <si>
    <t>Показания ЭЭ4 (Т2),кВт/ч</t>
  </si>
  <si>
    <t>Внутрикварт. освещ.    и шлагбаум</t>
  </si>
  <si>
    <t>Показания на 14.03.2018</t>
  </si>
  <si>
    <t xml:space="preserve"> за март 2018 года </t>
  </si>
  <si>
    <t>ввод №1</t>
  </si>
  <si>
    <t>ввод №2</t>
  </si>
  <si>
    <t>Общедомовые нужды</t>
  </si>
  <si>
    <t>МОП, насосы</t>
  </si>
  <si>
    <t>Лифты, дымоудаление, ПС, вентиляция</t>
  </si>
  <si>
    <t>Расход по ИПУ</t>
  </si>
  <si>
    <t>Ведомость показаний приборов учета ресурсов тепловой энергии за март 2018 г.</t>
  </si>
  <si>
    <t>МКД по адресу: ул.Чайковского, д.3 с 01.03.18 по 20.03.18</t>
  </si>
  <si>
    <t>Расход по ИПУ отопление, Гкал</t>
  </si>
  <si>
    <t>Расход тепловой энергии на подогрев холодной воды для ГВС, Гкал</t>
  </si>
  <si>
    <t>Расход тепловой энергии на отопление,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</si>
</sst>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9" formatCode="_-* #,##0.00_р_._-;\-* #,##0.00_р_._-;_-* &quot;-&quot;??_р_._-;_-@_-"/>
    <numFmt numFmtId="188" formatCode="0.0"/>
    <numFmt numFmtId="195" formatCode="_-* #,##0.0000_р_._-;\-* #,##0.0000_р_._-;_-* &quot;-&quot;??_р_._-;_-@_-"/>
    <numFmt numFmtId="196" formatCode="#,##0.000"/>
    <numFmt numFmtId="197" formatCode="_-* #,##0.0_р_._-;\-* #,##0.0_р_._-;_-* &quot;-&quot;??_р_._-;_-@_-"/>
    <numFmt numFmtId="199" formatCode="0.000"/>
  </numFmts>
  <fonts count="20" x14ac:knownFonts="1">
    <font>
      <sz val="10"/>
      <name val="Arial Cyr"/>
    </font>
    <font>
      <sz val="10"/>
      <name val="Arial Cyr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</font>
    <font>
      <b/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Unicode MS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</font>
    <font>
      <b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7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Border="1"/>
    <xf numFmtId="195" fontId="14" fillId="0" borderId="0" xfId="0" applyNumberFormat="1" applyFont="1" applyAlignment="1">
      <alignment horizontal="right" vertical="center"/>
    </xf>
    <xf numFmtId="195" fontId="0" fillId="0" borderId="0" xfId="0" applyNumberFormat="1" applyAlignment="1">
      <alignment horizontal="right" vertical="center"/>
    </xf>
    <xf numFmtId="195" fontId="14" fillId="0" borderId="0" xfId="0" applyNumberFormat="1" applyFont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0" fontId="0" fillId="0" borderId="1" xfId="0" applyNumberFormat="1" applyBorder="1"/>
    <xf numFmtId="0" fontId="0" fillId="0" borderId="10" xfId="0" applyBorder="1" applyAlignment="1">
      <alignment horizontal="left"/>
    </xf>
    <xf numFmtId="0" fontId="0" fillId="0" borderId="7" xfId="0" applyBorder="1" applyAlignment="1">
      <alignment wrapText="1"/>
    </xf>
    <xf numFmtId="196" fontId="0" fillId="0" borderId="7" xfId="0" applyNumberFormat="1" applyBorder="1" applyAlignment="1"/>
    <xf numFmtId="4" fontId="0" fillId="0" borderId="7" xfId="0" applyNumberFormat="1" applyBorder="1" applyAlignment="1"/>
    <xf numFmtId="0" fontId="0" fillId="0" borderId="7" xfId="0" applyNumberFormat="1" applyBorder="1"/>
    <xf numFmtId="0" fontId="0" fillId="0" borderId="11" xfId="0" applyBorder="1"/>
    <xf numFmtId="0" fontId="0" fillId="0" borderId="0" xfId="0" applyBorder="1" applyAlignment="1">
      <alignment horizontal="center"/>
    </xf>
    <xf numFmtId="196" fontId="0" fillId="0" borderId="0" xfId="0" applyNumberFormat="1" applyBorder="1"/>
    <xf numFmtId="4" fontId="0" fillId="0" borderId="0" xfId="0" applyNumberFormat="1" applyBorder="1"/>
    <xf numFmtId="179" fontId="15" fillId="0" borderId="0" xfId="2" applyFont="1"/>
    <xf numFmtId="195" fontId="16" fillId="0" borderId="0" xfId="2" applyNumberFormat="1" applyFont="1"/>
    <xf numFmtId="197" fontId="15" fillId="0" borderId="0" xfId="2" applyNumberFormat="1" applyFont="1"/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199" fontId="7" fillId="0" borderId="8" xfId="2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Border="1"/>
    <xf numFmtId="0" fontId="0" fillId="0" borderId="1" xfId="0" applyFill="1" applyBorder="1"/>
    <xf numFmtId="0" fontId="8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99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2" xfId="0" applyBorder="1"/>
    <xf numFmtId="0" fontId="12" fillId="0" borderId="1" xfId="0" applyNumberFormat="1" applyFont="1" applyFill="1" applyBorder="1" applyAlignment="1">
      <alignment horizontal="center"/>
    </xf>
    <xf numFmtId="0" fontId="0" fillId="0" borderId="9" xfId="0" applyBorder="1"/>
    <xf numFmtId="179" fontId="15" fillId="0" borderId="23" xfId="2" applyFont="1" applyBorder="1"/>
    <xf numFmtId="199" fontId="7" fillId="2" borderId="8" xfId="0" applyNumberFormat="1" applyFont="1" applyFill="1" applyBorder="1" applyAlignment="1">
      <alignment horizontal="center" vertical="center"/>
    </xf>
    <xf numFmtId="179" fontId="0" fillId="0" borderId="0" xfId="2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199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quotePrefix="1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6" xfId="1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workbookViewId="0">
      <selection activeCell="A30" sqref="A30"/>
    </sheetView>
  </sheetViews>
  <sheetFormatPr defaultRowHeight="12.75" x14ac:dyDescent="0.2"/>
  <cols>
    <col min="1" max="16384" width="9.140625" style="19"/>
  </cols>
  <sheetData>
    <row r="2" spans="1:12" ht="15" customHeight="1" x14ac:dyDescent="0.2">
      <c r="A2" s="112" t="s">
        <v>189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4" spans="1:12" x14ac:dyDescent="0.2">
      <c r="A4" s="113" t="s">
        <v>10</v>
      </c>
      <c r="B4" s="114"/>
      <c r="C4" s="113" t="s">
        <v>11</v>
      </c>
      <c r="D4" s="114"/>
      <c r="E4" s="113" t="s">
        <v>12</v>
      </c>
      <c r="F4" s="114"/>
      <c r="G4" s="113" t="s">
        <v>13</v>
      </c>
      <c r="H4" s="114"/>
      <c r="I4" s="113" t="s">
        <v>14</v>
      </c>
      <c r="J4" s="114"/>
      <c r="K4" s="113" t="s">
        <v>15</v>
      </c>
      <c r="L4" s="114"/>
    </row>
    <row r="5" spans="1:12" x14ac:dyDescent="0.2">
      <c r="A5" s="115"/>
      <c r="B5" s="116"/>
      <c r="C5" s="115"/>
      <c r="D5" s="116"/>
      <c r="E5" s="115"/>
      <c r="F5" s="116"/>
      <c r="G5" s="115"/>
      <c r="H5" s="116"/>
      <c r="I5" s="115"/>
      <c r="J5" s="116"/>
      <c r="K5" s="115"/>
      <c r="L5" s="116"/>
    </row>
    <row r="6" spans="1:12" x14ac:dyDescent="0.2">
      <c r="A6" s="115"/>
      <c r="B6" s="116"/>
      <c r="C6" s="115"/>
      <c r="D6" s="116"/>
      <c r="E6" s="115"/>
      <c r="F6" s="116"/>
      <c r="G6" s="115"/>
      <c r="H6" s="116"/>
      <c r="I6" s="115"/>
      <c r="J6" s="116"/>
      <c r="K6" s="115"/>
      <c r="L6" s="116"/>
    </row>
    <row r="7" spans="1:12" x14ac:dyDescent="0.2">
      <c r="A7" s="115"/>
      <c r="B7" s="116"/>
      <c r="C7" s="115"/>
      <c r="D7" s="116"/>
      <c r="E7" s="115"/>
      <c r="F7" s="116"/>
      <c r="G7" s="115"/>
      <c r="H7" s="116"/>
      <c r="I7" s="115"/>
      <c r="J7" s="116"/>
      <c r="K7" s="115"/>
      <c r="L7" s="116"/>
    </row>
    <row r="8" spans="1:12" x14ac:dyDescent="0.2">
      <c r="A8" s="117"/>
      <c r="B8" s="118"/>
      <c r="C8" s="117"/>
      <c r="D8" s="118"/>
      <c r="E8" s="117"/>
      <c r="F8" s="118"/>
      <c r="G8" s="117"/>
      <c r="H8" s="118"/>
      <c r="I8" s="117"/>
      <c r="J8" s="118"/>
      <c r="K8" s="117"/>
      <c r="L8" s="118"/>
    </row>
    <row r="9" spans="1:12" x14ac:dyDescent="0.2">
      <c r="A9" s="119" t="s">
        <v>19</v>
      </c>
      <c r="B9" s="114"/>
      <c r="C9" s="120">
        <v>13525454</v>
      </c>
      <c r="D9" s="121"/>
      <c r="E9" s="120"/>
      <c r="F9" s="121"/>
      <c r="G9" s="126">
        <v>21560</v>
      </c>
      <c r="H9" s="121"/>
      <c r="I9" s="126">
        <v>22600</v>
      </c>
      <c r="J9" s="121"/>
      <c r="K9" s="120">
        <f>I9-G9</f>
        <v>1040</v>
      </c>
      <c r="L9" s="121"/>
    </row>
    <row r="10" spans="1:12" x14ac:dyDescent="0.2">
      <c r="A10" s="115"/>
      <c r="B10" s="116"/>
      <c r="C10" s="122"/>
      <c r="D10" s="123"/>
      <c r="E10" s="122"/>
      <c r="F10" s="123"/>
      <c r="G10" s="122"/>
      <c r="H10" s="123"/>
      <c r="I10" s="122"/>
      <c r="J10" s="123"/>
      <c r="K10" s="122"/>
      <c r="L10" s="123"/>
    </row>
    <row r="11" spans="1:12" x14ac:dyDescent="0.2">
      <c r="A11" s="117"/>
      <c r="B11" s="118"/>
      <c r="C11" s="124"/>
      <c r="D11" s="125"/>
      <c r="E11" s="124"/>
      <c r="F11" s="125"/>
      <c r="G11" s="124"/>
      <c r="H11" s="125"/>
      <c r="I11" s="124"/>
      <c r="J11" s="125"/>
      <c r="K11" s="124"/>
      <c r="L11" s="125"/>
    </row>
    <row r="14" spans="1:12" x14ac:dyDescent="0.2">
      <c r="A14" s="127" t="s">
        <v>16</v>
      </c>
      <c r="B14" s="128"/>
      <c r="C14" s="127"/>
      <c r="D14" s="128"/>
      <c r="E14" s="127"/>
      <c r="F14" s="128"/>
      <c r="G14" s="127"/>
      <c r="H14" s="128"/>
      <c r="I14" s="127"/>
      <c r="J14" s="128"/>
      <c r="K14" s="127">
        <v>975</v>
      </c>
      <c r="L14" s="128"/>
    </row>
    <row r="15" spans="1:12" x14ac:dyDescent="0.2">
      <c r="A15" s="127" t="s">
        <v>17</v>
      </c>
      <c r="B15" s="128"/>
      <c r="C15" s="20"/>
      <c r="D15" s="21"/>
      <c r="E15" s="20"/>
      <c r="F15" s="21"/>
      <c r="G15" s="20"/>
      <c r="H15" s="21"/>
      <c r="I15" s="20"/>
      <c r="J15" s="21"/>
      <c r="K15" s="127"/>
      <c r="L15" s="128"/>
    </row>
    <row r="16" spans="1:12" ht="15" x14ac:dyDescent="0.2">
      <c r="A16" s="127" t="s">
        <v>18</v>
      </c>
      <c r="B16" s="128"/>
      <c r="C16" s="127"/>
      <c r="D16" s="128"/>
      <c r="E16" s="127"/>
      <c r="F16" s="128"/>
      <c r="G16" s="127"/>
      <c r="H16" s="128"/>
      <c r="I16" s="127"/>
      <c r="J16" s="128"/>
      <c r="K16" s="129">
        <f>K9-K14</f>
        <v>65</v>
      </c>
      <c r="L16" s="130"/>
    </row>
  </sheetData>
  <mergeCells count="27">
    <mergeCell ref="A15:B15"/>
    <mergeCell ref="K15:L15"/>
    <mergeCell ref="A16:B16"/>
    <mergeCell ref="C16:D16"/>
    <mergeCell ref="E16:F16"/>
    <mergeCell ref="G16:H16"/>
    <mergeCell ref="I16:J16"/>
    <mergeCell ref="K16:L16"/>
    <mergeCell ref="A14:B14"/>
    <mergeCell ref="C14:D14"/>
    <mergeCell ref="E14:F14"/>
    <mergeCell ref="G14:H14"/>
    <mergeCell ref="I14:J14"/>
    <mergeCell ref="K14:L14"/>
    <mergeCell ref="A9:B11"/>
    <mergeCell ref="C9:D11"/>
    <mergeCell ref="E9:F11"/>
    <mergeCell ref="G9:H11"/>
    <mergeCell ref="I9:J11"/>
    <mergeCell ref="K9:L11"/>
    <mergeCell ref="A2:L2"/>
    <mergeCell ref="A4:B8"/>
    <mergeCell ref="C4:D8"/>
    <mergeCell ref="E4:F8"/>
    <mergeCell ref="G4:H8"/>
    <mergeCell ref="I4:J8"/>
    <mergeCell ref="K4:L8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I25" sqref="I25"/>
    </sheetView>
  </sheetViews>
  <sheetFormatPr defaultRowHeight="12.75" x14ac:dyDescent="0.2"/>
  <cols>
    <col min="1" max="1" width="14.42578125" customWidth="1"/>
    <col min="2" max="2" width="18.42578125" customWidth="1"/>
    <col min="3" max="6" width="14.42578125" customWidth="1"/>
    <col min="7" max="7" width="14.140625" customWidth="1"/>
    <col min="8" max="9" width="18" customWidth="1"/>
    <col min="10" max="10" width="14.140625" customWidth="1"/>
  </cols>
  <sheetData>
    <row r="1" spans="1:10" ht="15" x14ac:dyDescent="0.25">
      <c r="A1" s="22" t="s">
        <v>20</v>
      </c>
    </row>
    <row r="2" spans="1:10" ht="15" x14ac:dyDescent="0.25">
      <c r="A2" s="22" t="s">
        <v>21</v>
      </c>
    </row>
    <row r="3" spans="1:10" x14ac:dyDescent="0.2">
      <c r="A3" t="s">
        <v>181</v>
      </c>
    </row>
    <row r="6" spans="1:10" ht="51" x14ac:dyDescent="0.2">
      <c r="A6" s="23" t="s">
        <v>22</v>
      </c>
      <c r="B6" s="23" t="s">
        <v>23</v>
      </c>
      <c r="C6" s="23" t="s">
        <v>175</v>
      </c>
      <c r="D6" s="23" t="s">
        <v>176</v>
      </c>
      <c r="E6" s="23" t="s">
        <v>177</v>
      </c>
      <c r="F6" s="23" t="s">
        <v>178</v>
      </c>
      <c r="G6" s="23" t="s">
        <v>26</v>
      </c>
      <c r="H6" s="23" t="s">
        <v>24</v>
      </c>
      <c r="I6" s="23" t="s">
        <v>27</v>
      </c>
      <c r="J6" s="23" t="s">
        <v>25</v>
      </c>
    </row>
    <row r="7" spans="1:10" x14ac:dyDescent="0.2">
      <c r="A7" s="131">
        <v>20318682</v>
      </c>
      <c r="B7" s="134" t="s">
        <v>182</v>
      </c>
      <c r="C7" s="26">
        <v>5440</v>
      </c>
      <c r="D7" s="25"/>
      <c r="E7" s="26">
        <v>5544</v>
      </c>
      <c r="F7" s="26"/>
      <c r="G7" s="25">
        <f>E7-C7</f>
        <v>104</v>
      </c>
      <c r="H7" s="71">
        <v>60</v>
      </c>
      <c r="I7" s="26">
        <f>G7*H7</f>
        <v>6240</v>
      </c>
      <c r="J7" s="18"/>
    </row>
    <row r="8" spans="1:10" x14ac:dyDescent="0.2">
      <c r="A8" s="132"/>
      <c r="B8" s="135"/>
      <c r="C8" s="26"/>
      <c r="D8" s="26">
        <v>2234</v>
      </c>
      <c r="E8" s="26"/>
      <c r="F8" s="26">
        <v>2274</v>
      </c>
      <c r="G8" s="25">
        <f>F8-D8</f>
        <v>40</v>
      </c>
      <c r="H8" s="71">
        <v>60</v>
      </c>
      <c r="I8" s="26">
        <f>G8*H8</f>
        <v>2400</v>
      </c>
      <c r="J8" s="18"/>
    </row>
    <row r="9" spans="1:10" x14ac:dyDescent="0.2">
      <c r="A9" s="131">
        <v>20318679</v>
      </c>
      <c r="B9" s="134" t="s">
        <v>183</v>
      </c>
      <c r="C9" s="26">
        <v>10426</v>
      </c>
      <c r="D9" s="26"/>
      <c r="E9" s="26">
        <v>10670</v>
      </c>
      <c r="F9" s="26"/>
      <c r="G9" s="25">
        <f>E9-C9</f>
        <v>244</v>
      </c>
      <c r="H9" s="71">
        <v>60</v>
      </c>
      <c r="I9" s="26">
        <f>G9*H9</f>
        <v>14640</v>
      </c>
      <c r="J9" s="18"/>
    </row>
    <row r="10" spans="1:10" x14ac:dyDescent="0.2">
      <c r="A10" s="132"/>
      <c r="B10" s="135"/>
      <c r="C10" s="26"/>
      <c r="D10" s="26">
        <v>4458</v>
      </c>
      <c r="E10" s="26"/>
      <c r="F10" s="26">
        <v>4570</v>
      </c>
      <c r="G10" s="25">
        <f>F10-D10</f>
        <v>112</v>
      </c>
      <c r="H10" s="71">
        <v>60</v>
      </c>
      <c r="I10" s="26">
        <f>G10*H10</f>
        <v>6720</v>
      </c>
      <c r="J10" s="18"/>
    </row>
    <row r="11" spans="1:10" ht="15.75" x14ac:dyDescent="0.25">
      <c r="A11" s="101"/>
      <c r="B11" s="18" t="s">
        <v>8</v>
      </c>
      <c r="C11" s="102"/>
      <c r="D11" s="102"/>
      <c r="E11" s="102"/>
      <c r="F11" s="102"/>
      <c r="G11" s="102"/>
      <c r="H11" s="102"/>
      <c r="I11" s="103">
        <f>SUM(I7:I10)</f>
        <v>30000</v>
      </c>
      <c r="J11" s="104"/>
    </row>
    <row r="13" spans="1:10" x14ac:dyDescent="0.2">
      <c r="A13" t="s">
        <v>187</v>
      </c>
      <c r="I13" s="4">
        <v>19124</v>
      </c>
    </row>
    <row r="16" spans="1:10" ht="15" customHeight="1" x14ac:dyDescent="0.2">
      <c r="A16" t="s">
        <v>184</v>
      </c>
    </row>
    <row r="17" spans="1:10" ht="15" customHeight="1" x14ac:dyDescent="0.2">
      <c r="A17" s="131">
        <v>20337154</v>
      </c>
      <c r="B17" s="134" t="s">
        <v>185</v>
      </c>
      <c r="C17" s="26">
        <v>144810</v>
      </c>
      <c r="D17" s="26"/>
      <c r="E17" s="26">
        <v>147370</v>
      </c>
      <c r="F17" s="26"/>
      <c r="G17" s="25">
        <f>E17-C17</f>
        <v>2560</v>
      </c>
      <c r="H17" s="71">
        <v>1</v>
      </c>
      <c r="I17" s="26">
        <f t="shared" ref="I17:I22" si="0">G17*H17</f>
        <v>2560</v>
      </c>
      <c r="J17" s="18"/>
    </row>
    <row r="18" spans="1:10" ht="15" customHeight="1" x14ac:dyDescent="0.2">
      <c r="A18" s="132"/>
      <c r="B18" s="135"/>
      <c r="C18" s="26"/>
      <c r="D18" s="26">
        <v>65161</v>
      </c>
      <c r="E18" s="26"/>
      <c r="F18" s="26">
        <v>66301</v>
      </c>
      <c r="G18" s="25">
        <f>F18-D18</f>
        <v>1140</v>
      </c>
      <c r="H18" s="71">
        <v>1</v>
      </c>
      <c r="I18" s="26">
        <f t="shared" si="0"/>
        <v>1140</v>
      </c>
      <c r="J18" s="18"/>
    </row>
    <row r="19" spans="1:10" ht="15" customHeight="1" x14ac:dyDescent="0.2">
      <c r="A19" s="131">
        <v>20318667</v>
      </c>
      <c r="B19" s="136" t="s">
        <v>186</v>
      </c>
      <c r="C19" s="26">
        <v>7424</v>
      </c>
      <c r="D19" s="26"/>
      <c r="E19" s="26">
        <v>7580</v>
      </c>
      <c r="F19" s="26"/>
      <c r="G19" s="25">
        <f>E19-C19</f>
        <v>156</v>
      </c>
      <c r="H19" s="71">
        <v>30</v>
      </c>
      <c r="I19" s="26">
        <f t="shared" si="0"/>
        <v>4680</v>
      </c>
      <c r="J19" s="18"/>
    </row>
    <row r="20" spans="1:10" ht="15" customHeight="1" x14ac:dyDescent="0.2">
      <c r="A20" s="132"/>
      <c r="B20" s="137"/>
      <c r="C20" s="26"/>
      <c r="D20" s="26">
        <v>3544</v>
      </c>
      <c r="E20" s="26"/>
      <c r="F20" s="26">
        <v>3640</v>
      </c>
      <c r="G20" s="25">
        <f>F20-D20</f>
        <v>96</v>
      </c>
      <c r="H20" s="71">
        <v>30</v>
      </c>
      <c r="I20" s="26">
        <f t="shared" si="0"/>
        <v>2880</v>
      </c>
      <c r="J20" s="18"/>
    </row>
    <row r="21" spans="1:10" ht="15" customHeight="1" x14ac:dyDescent="0.2">
      <c r="A21" s="133">
        <v>28758382</v>
      </c>
      <c r="B21" s="138" t="s">
        <v>179</v>
      </c>
      <c r="C21" s="26">
        <v>2485</v>
      </c>
      <c r="D21" s="26"/>
      <c r="E21" s="26">
        <v>2645</v>
      </c>
      <c r="F21" s="26"/>
      <c r="G21" s="25">
        <f>E21-C21</f>
        <v>160</v>
      </c>
      <c r="H21" s="71">
        <v>1</v>
      </c>
      <c r="I21" s="26">
        <f t="shared" si="0"/>
        <v>160</v>
      </c>
      <c r="J21" s="18"/>
    </row>
    <row r="22" spans="1:10" ht="15" customHeight="1" x14ac:dyDescent="0.2">
      <c r="A22" s="133"/>
      <c r="B22" s="139"/>
      <c r="C22" s="25"/>
      <c r="D22" s="26">
        <v>3223</v>
      </c>
      <c r="E22" s="26"/>
      <c r="F22" s="26">
        <v>3495</v>
      </c>
      <c r="G22" s="25">
        <f>F22-D22</f>
        <v>272</v>
      </c>
      <c r="H22" s="71">
        <v>1</v>
      </c>
      <c r="I22" s="26">
        <f t="shared" si="0"/>
        <v>272</v>
      </c>
      <c r="J22" s="18"/>
    </row>
    <row r="23" spans="1:10" ht="15" customHeight="1" x14ac:dyDescent="0.25">
      <c r="A23" s="101"/>
      <c r="B23" s="18" t="s">
        <v>8</v>
      </c>
      <c r="C23" s="102"/>
      <c r="D23" s="102"/>
      <c r="E23" s="102"/>
      <c r="F23" s="102"/>
      <c r="G23" s="102"/>
      <c r="H23" s="102"/>
      <c r="I23" s="103">
        <f>SUM(I17:I22)</f>
        <v>11692</v>
      </c>
      <c r="J23" s="104"/>
    </row>
    <row r="24" spans="1:10" ht="15" customHeight="1" x14ac:dyDescent="0.2"/>
    <row r="25" spans="1:10" ht="15" customHeight="1" x14ac:dyDescent="0.2">
      <c r="I25" s="4">
        <f>I13+I23</f>
        <v>30816</v>
      </c>
    </row>
  </sheetData>
  <mergeCells count="10">
    <mergeCell ref="A17:A18"/>
    <mergeCell ref="A19:A20"/>
    <mergeCell ref="A21:A22"/>
    <mergeCell ref="B7:B8"/>
    <mergeCell ref="B9:B10"/>
    <mergeCell ref="B17:B18"/>
    <mergeCell ref="B19:B20"/>
    <mergeCell ref="B21:B22"/>
    <mergeCell ref="A7:A8"/>
    <mergeCell ref="A9:A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zoomScaleNormal="100"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M18" sqref="M18"/>
    </sheetView>
  </sheetViews>
  <sheetFormatPr defaultColWidth="8.7109375" defaultRowHeight="12.75" x14ac:dyDescent="0.2"/>
  <cols>
    <col min="1" max="1" width="5.42578125" style="5" customWidth="1"/>
    <col min="2" max="2" width="8.140625" customWidth="1"/>
    <col min="3" max="3" width="10.28515625" customWidth="1"/>
    <col min="4" max="4" width="19.5703125" customWidth="1"/>
    <col min="5" max="10" width="12.7109375" style="8" customWidth="1"/>
  </cols>
  <sheetData>
    <row r="1" spans="1:10" x14ac:dyDescent="0.2">
      <c r="A1" s="10"/>
      <c r="B1" s="8"/>
      <c r="C1" s="8"/>
      <c r="D1" s="8"/>
    </row>
    <row r="2" spans="1:10" ht="15.75" x14ac:dyDescent="0.25">
      <c r="A2" s="152" t="s">
        <v>188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.75" x14ac:dyDescent="0.25">
      <c r="A3" s="152" t="s">
        <v>42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3.5" thickBot="1" x14ac:dyDescent="0.25">
      <c r="A4" s="7"/>
      <c r="B4" s="3"/>
      <c r="C4" s="3"/>
      <c r="D4" s="3"/>
    </row>
    <row r="5" spans="1:10" ht="63.75" customHeight="1" x14ac:dyDescent="0.2">
      <c r="A5" s="153" t="s">
        <v>2</v>
      </c>
      <c r="B5" s="156" t="s">
        <v>3</v>
      </c>
      <c r="C5" s="156" t="s">
        <v>40</v>
      </c>
      <c r="D5" s="156" t="s">
        <v>5</v>
      </c>
      <c r="E5" s="143" t="s">
        <v>4</v>
      </c>
      <c r="F5" s="143"/>
      <c r="G5" s="144" t="s">
        <v>180</v>
      </c>
      <c r="H5" s="144" t="s">
        <v>9</v>
      </c>
      <c r="I5" s="144" t="s">
        <v>38</v>
      </c>
      <c r="J5" s="144" t="s">
        <v>39</v>
      </c>
    </row>
    <row r="6" spans="1:10" ht="12.75" hidden="1" customHeight="1" x14ac:dyDescent="0.2">
      <c r="A6" s="154"/>
      <c r="B6" s="157"/>
      <c r="C6" s="157"/>
      <c r="D6" s="157"/>
      <c r="E6" s="91"/>
      <c r="F6" s="91"/>
      <c r="G6" s="145"/>
      <c r="H6" s="145"/>
      <c r="I6" s="145"/>
      <c r="J6" s="145"/>
    </row>
    <row r="7" spans="1:10" s="16" customFormat="1" ht="29.25" customHeight="1" thickBot="1" x14ac:dyDescent="0.25">
      <c r="A7" s="155"/>
      <c r="B7" s="158"/>
      <c r="C7" s="158"/>
      <c r="D7" s="158"/>
      <c r="E7" s="92" t="s">
        <v>6</v>
      </c>
      <c r="F7" s="92" t="s">
        <v>7</v>
      </c>
      <c r="G7" s="146"/>
      <c r="H7" s="146"/>
      <c r="I7" s="146"/>
      <c r="J7" s="146"/>
    </row>
    <row r="8" spans="1:10" s="4" customFormat="1" ht="13.5" thickBot="1" x14ac:dyDescent="0.25">
      <c r="A8" s="46">
        <v>1</v>
      </c>
      <c r="B8" s="47">
        <v>2</v>
      </c>
      <c r="C8" s="47"/>
      <c r="D8" s="47">
        <v>4</v>
      </c>
      <c r="E8" s="93">
        <v>11</v>
      </c>
      <c r="F8" s="94">
        <v>12</v>
      </c>
      <c r="G8" s="94"/>
      <c r="H8" s="94">
        <v>13</v>
      </c>
      <c r="I8" s="110"/>
      <c r="J8" s="110"/>
    </row>
    <row r="9" spans="1:10" s="4" customFormat="1" ht="18.75" customHeight="1" x14ac:dyDescent="0.2">
      <c r="A9" s="153">
        <v>1</v>
      </c>
      <c r="B9" s="13">
        <v>1</v>
      </c>
      <c r="C9" s="86">
        <v>44</v>
      </c>
      <c r="D9" s="48">
        <v>1670015</v>
      </c>
      <c r="E9" s="95">
        <v>3.7610000000000001</v>
      </c>
      <c r="F9" s="95">
        <v>4.641</v>
      </c>
      <c r="G9" s="96">
        <v>4.4649999999999999</v>
      </c>
      <c r="H9" s="96">
        <f>F9-E9</f>
        <v>0.87999999999999989</v>
      </c>
      <c r="I9" s="109">
        <f t="shared" ref="I9:I20" si="0">0.0036*C9</f>
        <v>0.15839999999999999</v>
      </c>
      <c r="J9" s="109">
        <f t="shared" ref="J9:J15" si="1">H9+I9</f>
        <v>1.0383999999999998</v>
      </c>
    </row>
    <row r="10" spans="1:10" ht="18.75" customHeight="1" x14ac:dyDescent="0.2">
      <c r="A10" s="154"/>
      <c r="B10" s="9">
        <v>2</v>
      </c>
      <c r="C10" s="87">
        <v>55.1</v>
      </c>
      <c r="D10" s="49" t="s">
        <v>43</v>
      </c>
      <c r="E10" s="51">
        <v>1.946</v>
      </c>
      <c r="F10" s="51">
        <v>2.444</v>
      </c>
      <c r="G10" s="51">
        <v>2.355</v>
      </c>
      <c r="H10" s="51">
        <f>F10-E10</f>
        <v>0.498</v>
      </c>
      <c r="I10" s="109">
        <f t="shared" si="0"/>
        <v>0.19836000000000001</v>
      </c>
      <c r="J10" s="108">
        <f t="shared" si="1"/>
        <v>0.69635999999999998</v>
      </c>
    </row>
    <row r="11" spans="1:10" ht="18.75" customHeight="1" x14ac:dyDescent="0.2">
      <c r="A11" s="154"/>
      <c r="B11" s="9">
        <v>3</v>
      </c>
      <c r="C11" s="87">
        <v>35.700000000000003</v>
      </c>
      <c r="D11" s="49" t="s">
        <v>46</v>
      </c>
      <c r="E11" s="51">
        <v>4.1559999999999997</v>
      </c>
      <c r="F11" s="51">
        <v>5.2729999999999997</v>
      </c>
      <c r="G11" s="51">
        <v>5.0620000000000003</v>
      </c>
      <c r="H11" s="51">
        <f t="shared" ref="H11:H31" si="2">F11-E11</f>
        <v>1.117</v>
      </c>
      <c r="I11" s="109">
        <f t="shared" si="0"/>
        <v>0.12852</v>
      </c>
      <c r="J11" s="108">
        <f t="shared" si="1"/>
        <v>1.24552</v>
      </c>
    </row>
    <row r="12" spans="1:10" ht="18.75" customHeight="1" x14ac:dyDescent="0.2">
      <c r="A12" s="154"/>
      <c r="B12" s="9">
        <v>4</v>
      </c>
      <c r="C12" s="87">
        <v>56.6</v>
      </c>
      <c r="D12" s="49" t="s">
        <v>44</v>
      </c>
      <c r="E12" s="51">
        <v>3.11</v>
      </c>
      <c r="F12" s="51">
        <v>3.8690000000000002</v>
      </c>
      <c r="G12" s="51">
        <v>3.7389999999999999</v>
      </c>
      <c r="H12" s="51">
        <f t="shared" si="2"/>
        <v>0.75900000000000034</v>
      </c>
      <c r="I12" s="109">
        <f t="shared" si="0"/>
        <v>0.20376</v>
      </c>
      <c r="J12" s="108">
        <f t="shared" si="1"/>
        <v>0.96276000000000028</v>
      </c>
    </row>
    <row r="13" spans="1:10" ht="18.75" customHeight="1" x14ac:dyDescent="0.2">
      <c r="A13" s="154"/>
      <c r="B13" s="15">
        <v>5</v>
      </c>
      <c r="C13" s="87">
        <v>55.2</v>
      </c>
      <c r="D13" s="53" t="s">
        <v>45</v>
      </c>
      <c r="E13" s="51">
        <v>19.483000000000001</v>
      </c>
      <c r="F13" s="51">
        <v>20.806999999999999</v>
      </c>
      <c r="G13" s="51">
        <v>20.561</v>
      </c>
      <c r="H13" s="51">
        <f t="shared" si="2"/>
        <v>1.3239999999999981</v>
      </c>
      <c r="I13" s="109">
        <f t="shared" si="0"/>
        <v>0.19872000000000001</v>
      </c>
      <c r="J13" s="108">
        <f t="shared" si="1"/>
        <v>1.5227199999999981</v>
      </c>
    </row>
    <row r="14" spans="1:10" ht="18.75" customHeight="1" x14ac:dyDescent="0.2">
      <c r="A14" s="154"/>
      <c r="B14" s="9">
        <v>6</v>
      </c>
      <c r="C14" s="87">
        <v>35.5</v>
      </c>
      <c r="D14" s="49" t="s">
        <v>47</v>
      </c>
      <c r="E14" s="51">
        <v>13.803000000000001</v>
      </c>
      <c r="F14" s="51">
        <v>15.071</v>
      </c>
      <c r="G14" s="51">
        <v>14.861000000000001</v>
      </c>
      <c r="H14" s="51">
        <f t="shared" si="2"/>
        <v>1.2679999999999989</v>
      </c>
      <c r="I14" s="109">
        <f t="shared" si="0"/>
        <v>0.1278</v>
      </c>
      <c r="J14" s="108">
        <f t="shared" si="1"/>
        <v>1.3957999999999988</v>
      </c>
    </row>
    <row r="15" spans="1:10" ht="18.75" customHeight="1" x14ac:dyDescent="0.2">
      <c r="A15" s="154"/>
      <c r="B15" s="9">
        <v>7</v>
      </c>
      <c r="C15" s="87">
        <v>56.6</v>
      </c>
      <c r="D15" s="49" t="s">
        <v>48</v>
      </c>
      <c r="E15" s="51">
        <v>55.314999999999998</v>
      </c>
      <c r="F15" s="51">
        <v>57.308999999999997</v>
      </c>
      <c r="G15" s="51">
        <v>56.94</v>
      </c>
      <c r="H15" s="51">
        <f t="shared" si="2"/>
        <v>1.9939999999999998</v>
      </c>
      <c r="I15" s="109">
        <f t="shared" si="0"/>
        <v>0.20376</v>
      </c>
      <c r="J15" s="111">
        <f t="shared" si="1"/>
        <v>2.1977599999999997</v>
      </c>
    </row>
    <row r="16" spans="1:10" ht="18.75" customHeight="1" thickBot="1" x14ac:dyDescent="0.25">
      <c r="A16" s="155"/>
      <c r="B16" s="14">
        <v>8</v>
      </c>
      <c r="C16" s="88">
        <v>45.3</v>
      </c>
      <c r="D16" s="54" t="s">
        <v>49</v>
      </c>
      <c r="E16" s="55">
        <v>17.934999999999999</v>
      </c>
      <c r="F16" s="55">
        <v>18.704999999999998</v>
      </c>
      <c r="G16" s="55">
        <v>18.553999999999998</v>
      </c>
      <c r="H16" s="55">
        <f t="shared" si="2"/>
        <v>0.76999999999999957</v>
      </c>
      <c r="I16" s="109">
        <f t="shared" si="0"/>
        <v>0.16307999999999997</v>
      </c>
      <c r="J16" s="111">
        <f t="shared" ref="J16:J79" si="3">H16+I16</f>
        <v>0.93307999999999958</v>
      </c>
    </row>
    <row r="17" spans="1:10" ht="18.75" customHeight="1" x14ac:dyDescent="0.2">
      <c r="A17" s="140">
        <v>2</v>
      </c>
      <c r="B17" s="12">
        <v>9</v>
      </c>
      <c r="C17" s="79">
        <v>55.9</v>
      </c>
      <c r="D17" s="56" t="s">
        <v>50</v>
      </c>
      <c r="E17" s="57">
        <v>5.827</v>
      </c>
      <c r="F17" s="57">
        <v>7.4050000000000002</v>
      </c>
      <c r="G17" s="57">
        <v>7.149</v>
      </c>
      <c r="H17" s="57">
        <f t="shared" si="2"/>
        <v>1.5780000000000003</v>
      </c>
      <c r="I17" s="109">
        <f t="shared" si="0"/>
        <v>0.20124</v>
      </c>
      <c r="J17" s="111">
        <f t="shared" si="3"/>
        <v>1.7792400000000004</v>
      </c>
    </row>
    <row r="18" spans="1:10" ht="18.75" customHeight="1" x14ac:dyDescent="0.2">
      <c r="A18" s="140"/>
      <c r="B18" s="15">
        <v>10</v>
      </c>
      <c r="C18" s="80">
        <v>56.9</v>
      </c>
      <c r="D18" s="53" t="s">
        <v>51</v>
      </c>
      <c r="E18" s="58">
        <v>4.2240000000000002</v>
      </c>
      <c r="F18" s="58">
        <v>5.34</v>
      </c>
      <c r="G18" s="58">
        <v>5.1879999999999997</v>
      </c>
      <c r="H18" s="58">
        <f t="shared" si="2"/>
        <v>1.1159999999999997</v>
      </c>
      <c r="I18" s="109">
        <f t="shared" si="0"/>
        <v>0.20483999999999999</v>
      </c>
      <c r="J18" s="111">
        <f t="shared" si="3"/>
        <v>1.3208399999999996</v>
      </c>
    </row>
    <row r="19" spans="1:10" ht="18.75" customHeight="1" x14ac:dyDescent="0.2">
      <c r="A19" s="140"/>
      <c r="B19" s="9">
        <v>11</v>
      </c>
      <c r="C19" s="77">
        <v>37.1</v>
      </c>
      <c r="D19" s="49" t="s">
        <v>52</v>
      </c>
      <c r="E19" s="51">
        <v>3.2290000000000001</v>
      </c>
      <c r="F19" s="51">
        <v>4.2210000000000001</v>
      </c>
      <c r="G19" s="51">
        <v>4.2140000000000004</v>
      </c>
      <c r="H19" s="51">
        <f t="shared" si="2"/>
        <v>0.99199999999999999</v>
      </c>
      <c r="I19" s="109">
        <f t="shared" si="0"/>
        <v>0.13356000000000001</v>
      </c>
      <c r="J19" s="111">
        <f t="shared" si="3"/>
        <v>1.1255600000000001</v>
      </c>
    </row>
    <row r="20" spans="1:10" ht="18.75" customHeight="1" x14ac:dyDescent="0.2">
      <c r="A20" s="140"/>
      <c r="B20" s="9">
        <v>12</v>
      </c>
      <c r="C20" s="77">
        <v>56.8</v>
      </c>
      <c r="D20" s="49" t="s">
        <v>53</v>
      </c>
      <c r="E20" s="51">
        <v>6.8490000000000002</v>
      </c>
      <c r="F20" s="51">
        <v>8.6470000000000002</v>
      </c>
      <c r="G20" s="51">
        <v>8.32</v>
      </c>
      <c r="H20" s="51">
        <f t="shared" si="2"/>
        <v>1.798</v>
      </c>
      <c r="I20" s="109">
        <f t="shared" si="0"/>
        <v>0.20448</v>
      </c>
      <c r="J20" s="111">
        <f t="shared" si="3"/>
        <v>2.0024800000000003</v>
      </c>
    </row>
    <row r="21" spans="1:10" ht="18.75" customHeight="1" x14ac:dyDescent="0.2">
      <c r="A21" s="140"/>
      <c r="B21" s="9">
        <v>13</v>
      </c>
      <c r="C21" s="77">
        <v>56.8</v>
      </c>
      <c r="D21" s="49" t="s">
        <v>54</v>
      </c>
      <c r="E21" s="51">
        <v>17.654</v>
      </c>
      <c r="F21" s="51">
        <v>17.654</v>
      </c>
      <c r="G21" s="51">
        <v>17.654</v>
      </c>
      <c r="H21" s="106">
        <f>223.58/8447.2*C21</f>
        <v>1.5033791078700631</v>
      </c>
      <c r="I21" s="109"/>
      <c r="J21" s="111">
        <f t="shared" si="3"/>
        <v>1.5033791078700631</v>
      </c>
    </row>
    <row r="22" spans="1:10" ht="18.75" customHeight="1" x14ac:dyDescent="0.2">
      <c r="A22" s="140"/>
      <c r="B22" s="9">
        <v>14</v>
      </c>
      <c r="C22" s="77">
        <v>37.1</v>
      </c>
      <c r="D22" s="49" t="s">
        <v>55</v>
      </c>
      <c r="E22" s="59">
        <v>4.0819999999999999</v>
      </c>
      <c r="F22" s="59">
        <v>5.133</v>
      </c>
      <c r="G22" s="59">
        <v>4.9710000000000001</v>
      </c>
      <c r="H22" s="51">
        <f t="shared" si="2"/>
        <v>1.0510000000000002</v>
      </c>
      <c r="I22" s="109">
        <f t="shared" ref="I22:I29" si="4">0.0036*C22</f>
        <v>0.13356000000000001</v>
      </c>
      <c r="J22" s="111">
        <f t="shared" si="3"/>
        <v>1.1845600000000003</v>
      </c>
    </row>
    <row r="23" spans="1:10" ht="18.75" customHeight="1" x14ac:dyDescent="0.2">
      <c r="A23" s="140"/>
      <c r="B23" s="9">
        <v>15</v>
      </c>
      <c r="C23" s="77">
        <v>56.8</v>
      </c>
      <c r="D23" s="49" t="s">
        <v>56</v>
      </c>
      <c r="E23" s="51">
        <v>7.0830000000000002</v>
      </c>
      <c r="F23" s="51">
        <v>9.2070000000000007</v>
      </c>
      <c r="G23" s="51">
        <v>8.7989999999999995</v>
      </c>
      <c r="H23" s="51">
        <f t="shared" si="2"/>
        <v>2.1240000000000006</v>
      </c>
      <c r="I23" s="109">
        <f t="shared" si="4"/>
        <v>0.20448</v>
      </c>
      <c r="J23" s="111">
        <f t="shared" si="3"/>
        <v>2.3284800000000008</v>
      </c>
    </row>
    <row r="24" spans="1:10" ht="18.75" customHeight="1" thickBot="1" x14ac:dyDescent="0.25">
      <c r="A24" s="140"/>
      <c r="B24" s="9">
        <v>16</v>
      </c>
      <c r="C24" s="77">
        <v>56.9</v>
      </c>
      <c r="D24" s="49" t="s">
        <v>57</v>
      </c>
      <c r="E24" s="51">
        <v>6.1529999999999996</v>
      </c>
      <c r="F24" s="51">
        <v>7.8860000000000001</v>
      </c>
      <c r="G24" s="51">
        <v>7.5880000000000001</v>
      </c>
      <c r="H24" s="51">
        <f t="shared" si="2"/>
        <v>1.7330000000000005</v>
      </c>
      <c r="I24" s="109">
        <f t="shared" si="4"/>
        <v>0.20483999999999999</v>
      </c>
      <c r="J24" s="111">
        <f t="shared" si="3"/>
        <v>1.9378400000000005</v>
      </c>
    </row>
    <row r="25" spans="1:10" ht="18.75" customHeight="1" x14ac:dyDescent="0.2">
      <c r="A25" s="141">
        <v>3</v>
      </c>
      <c r="B25" s="13">
        <v>17</v>
      </c>
      <c r="C25" s="81">
        <v>55.7</v>
      </c>
      <c r="D25" s="60" t="s">
        <v>58</v>
      </c>
      <c r="E25" s="97">
        <v>6.65</v>
      </c>
      <c r="F25" s="97">
        <v>8.5579999999999998</v>
      </c>
      <c r="G25" s="97">
        <v>8.2289999999999992</v>
      </c>
      <c r="H25" s="97">
        <f t="shared" si="2"/>
        <v>1.9079999999999995</v>
      </c>
      <c r="I25" s="109">
        <f t="shared" si="4"/>
        <v>0.20052</v>
      </c>
      <c r="J25" s="111">
        <f t="shared" si="3"/>
        <v>2.1085199999999995</v>
      </c>
    </row>
    <row r="26" spans="1:10" ht="18.75" customHeight="1" x14ac:dyDescent="0.2">
      <c r="A26" s="140"/>
      <c r="B26" s="9">
        <v>18</v>
      </c>
      <c r="C26" s="77">
        <v>56.9</v>
      </c>
      <c r="D26" s="49" t="s">
        <v>59</v>
      </c>
      <c r="E26" s="51">
        <v>3.847</v>
      </c>
      <c r="F26" s="51">
        <v>4.5170000000000003</v>
      </c>
      <c r="G26" s="51">
        <v>4.4020000000000001</v>
      </c>
      <c r="H26" s="51">
        <f t="shared" si="2"/>
        <v>0.67000000000000037</v>
      </c>
      <c r="I26" s="109">
        <f t="shared" si="4"/>
        <v>0.20483999999999999</v>
      </c>
      <c r="J26" s="111">
        <f t="shared" si="3"/>
        <v>0.8748400000000004</v>
      </c>
    </row>
    <row r="27" spans="1:10" ht="18.75" customHeight="1" x14ac:dyDescent="0.2">
      <c r="A27" s="140"/>
      <c r="B27" s="15">
        <v>19</v>
      </c>
      <c r="C27" s="82">
        <v>37.1</v>
      </c>
      <c r="D27" s="62" t="s">
        <v>60</v>
      </c>
      <c r="E27" s="58">
        <v>2.9449999999999998</v>
      </c>
      <c r="F27" s="58">
        <v>3.6070000000000002</v>
      </c>
      <c r="G27" s="58">
        <v>3.552</v>
      </c>
      <c r="H27" s="58">
        <f t="shared" si="2"/>
        <v>0.66200000000000037</v>
      </c>
      <c r="I27" s="109">
        <f t="shared" si="4"/>
        <v>0.13356000000000001</v>
      </c>
      <c r="J27" s="111">
        <f t="shared" si="3"/>
        <v>0.79556000000000038</v>
      </c>
    </row>
    <row r="28" spans="1:10" ht="18.75" customHeight="1" x14ac:dyDescent="0.2">
      <c r="A28" s="140"/>
      <c r="B28" s="9">
        <v>20</v>
      </c>
      <c r="C28" s="77">
        <v>56.6</v>
      </c>
      <c r="D28" s="49" t="s">
        <v>61</v>
      </c>
      <c r="E28" s="51">
        <v>0</v>
      </c>
      <c r="F28" s="51">
        <v>2.0720000000000001</v>
      </c>
      <c r="G28" s="58">
        <v>1.6879999999999999</v>
      </c>
      <c r="H28" s="58">
        <f t="shared" si="2"/>
        <v>2.0720000000000001</v>
      </c>
      <c r="I28" s="109">
        <f t="shared" si="4"/>
        <v>0.20376</v>
      </c>
      <c r="J28" s="111">
        <f t="shared" si="3"/>
        <v>2.27576</v>
      </c>
    </row>
    <row r="29" spans="1:10" ht="18.75" customHeight="1" x14ac:dyDescent="0.2">
      <c r="A29" s="140"/>
      <c r="B29" s="9">
        <v>21</v>
      </c>
      <c r="C29" s="77">
        <v>57</v>
      </c>
      <c r="D29" s="49" t="s">
        <v>62</v>
      </c>
      <c r="E29" s="51">
        <v>5.6070000000000002</v>
      </c>
      <c r="F29" s="51">
        <v>7.1859999999999999</v>
      </c>
      <c r="G29" s="58">
        <v>6.9039999999999999</v>
      </c>
      <c r="H29" s="58">
        <f t="shared" si="2"/>
        <v>1.5789999999999997</v>
      </c>
      <c r="I29" s="109">
        <f t="shared" si="4"/>
        <v>0.20519999999999999</v>
      </c>
      <c r="J29" s="111">
        <f t="shared" si="3"/>
        <v>1.7841999999999998</v>
      </c>
    </row>
    <row r="30" spans="1:10" ht="18.75" customHeight="1" x14ac:dyDescent="0.2">
      <c r="A30" s="140"/>
      <c r="B30" s="9">
        <v>22</v>
      </c>
      <c r="C30" s="77">
        <v>37.1</v>
      </c>
      <c r="D30" s="49" t="s">
        <v>63</v>
      </c>
      <c r="E30" s="51">
        <v>7.12</v>
      </c>
      <c r="F30" s="51">
        <v>7.12</v>
      </c>
      <c r="G30" s="58">
        <v>7.12</v>
      </c>
      <c r="H30" s="106">
        <f>223.58/8447.2*C30</f>
        <v>0.981960649682735</v>
      </c>
      <c r="I30" s="109"/>
      <c r="J30" s="111">
        <f t="shared" si="3"/>
        <v>0.981960649682735</v>
      </c>
    </row>
    <row r="31" spans="1:10" ht="18.75" customHeight="1" x14ac:dyDescent="0.2">
      <c r="A31" s="140"/>
      <c r="B31" s="9">
        <v>23</v>
      </c>
      <c r="C31" s="77">
        <v>56.6</v>
      </c>
      <c r="D31" s="49" t="s">
        <v>64</v>
      </c>
      <c r="E31" s="51">
        <v>6.8369999999999997</v>
      </c>
      <c r="F31" s="51">
        <v>8.6270000000000007</v>
      </c>
      <c r="G31" s="58">
        <v>8.2989999999999995</v>
      </c>
      <c r="H31" s="58">
        <f t="shared" si="2"/>
        <v>1.7900000000000009</v>
      </c>
      <c r="I31" s="109">
        <f t="shared" ref="I31:I46" si="5">0.0036*C31</f>
        <v>0.20376</v>
      </c>
      <c r="J31" s="111">
        <f t="shared" si="3"/>
        <v>1.9937600000000009</v>
      </c>
    </row>
    <row r="32" spans="1:10" ht="18.75" customHeight="1" thickBot="1" x14ac:dyDescent="0.25">
      <c r="A32" s="142"/>
      <c r="B32" s="14">
        <v>24</v>
      </c>
      <c r="C32" s="78">
        <v>57</v>
      </c>
      <c r="D32" s="54" t="s">
        <v>65</v>
      </c>
      <c r="E32" s="55">
        <v>6.7910000000000004</v>
      </c>
      <c r="F32" s="55">
        <v>8.6929999999999996</v>
      </c>
      <c r="G32" s="55">
        <v>8.35</v>
      </c>
      <c r="H32" s="55">
        <f>F32-E32</f>
        <v>1.9019999999999992</v>
      </c>
      <c r="I32" s="109">
        <f t="shared" si="5"/>
        <v>0.20519999999999999</v>
      </c>
      <c r="J32" s="111">
        <f t="shared" si="3"/>
        <v>2.1071999999999993</v>
      </c>
    </row>
    <row r="33" spans="1:10" ht="18.75" customHeight="1" x14ac:dyDescent="0.2">
      <c r="A33" s="140">
        <v>4</v>
      </c>
      <c r="B33" s="12">
        <v>25</v>
      </c>
      <c r="C33" s="79">
        <v>55.7</v>
      </c>
      <c r="D33" s="56" t="s">
        <v>66</v>
      </c>
      <c r="E33" s="63">
        <v>6.61</v>
      </c>
      <c r="F33" s="63">
        <v>8.3710000000000004</v>
      </c>
      <c r="G33" s="63">
        <v>8.0730000000000004</v>
      </c>
      <c r="H33" s="63">
        <f>F33-E33</f>
        <v>1.7610000000000001</v>
      </c>
      <c r="I33" s="109">
        <f t="shared" si="5"/>
        <v>0.20052</v>
      </c>
      <c r="J33" s="111">
        <f t="shared" si="3"/>
        <v>1.9615200000000002</v>
      </c>
    </row>
    <row r="34" spans="1:10" ht="18.75" customHeight="1" x14ac:dyDescent="0.2">
      <c r="A34" s="140"/>
      <c r="B34" s="9">
        <v>26</v>
      </c>
      <c r="C34" s="77">
        <v>56.9</v>
      </c>
      <c r="D34" s="49" t="s">
        <v>67</v>
      </c>
      <c r="E34" s="51">
        <v>3.9369999999999998</v>
      </c>
      <c r="F34" s="51">
        <v>4.9119999999999999</v>
      </c>
      <c r="G34" s="51">
        <v>4.8330000000000002</v>
      </c>
      <c r="H34" s="51">
        <f>F34-E34</f>
        <v>0.97500000000000009</v>
      </c>
      <c r="I34" s="109">
        <f t="shared" si="5"/>
        <v>0.20483999999999999</v>
      </c>
      <c r="J34" s="111">
        <f t="shared" si="3"/>
        <v>1.17984</v>
      </c>
    </row>
    <row r="35" spans="1:10" ht="18.75" customHeight="1" x14ac:dyDescent="0.2">
      <c r="A35" s="140"/>
      <c r="B35" s="9">
        <v>27</v>
      </c>
      <c r="C35" s="77">
        <v>37.1</v>
      </c>
      <c r="D35" s="49" t="s">
        <v>68</v>
      </c>
      <c r="E35" s="51">
        <v>16.88</v>
      </c>
      <c r="F35" s="51">
        <v>17.562999999999999</v>
      </c>
      <c r="G35" s="51">
        <v>17.561</v>
      </c>
      <c r="H35" s="51">
        <f t="shared" ref="H35:H49" si="6">F35-E35</f>
        <v>0.68299999999999983</v>
      </c>
      <c r="I35" s="109">
        <f t="shared" si="5"/>
        <v>0.13356000000000001</v>
      </c>
      <c r="J35" s="111">
        <f t="shared" si="3"/>
        <v>0.81655999999999984</v>
      </c>
    </row>
    <row r="36" spans="1:10" ht="18.75" customHeight="1" x14ac:dyDescent="0.2">
      <c r="A36" s="140"/>
      <c r="B36" s="15">
        <v>28</v>
      </c>
      <c r="C36" s="80">
        <v>56.6</v>
      </c>
      <c r="D36" s="53" t="s">
        <v>69</v>
      </c>
      <c r="E36" s="58">
        <v>5.9550000000000001</v>
      </c>
      <c r="F36" s="58">
        <v>7.6260000000000003</v>
      </c>
      <c r="G36" s="58">
        <v>7.3209999999999997</v>
      </c>
      <c r="H36" s="51">
        <f t="shared" si="6"/>
        <v>1.6710000000000003</v>
      </c>
      <c r="I36" s="109">
        <f t="shared" si="5"/>
        <v>0.20376</v>
      </c>
      <c r="J36" s="111">
        <f t="shared" si="3"/>
        <v>1.8747600000000002</v>
      </c>
    </row>
    <row r="37" spans="1:10" ht="18.75" customHeight="1" x14ac:dyDescent="0.2">
      <c r="A37" s="140"/>
      <c r="B37" s="9">
        <v>29</v>
      </c>
      <c r="C37" s="77">
        <v>57</v>
      </c>
      <c r="D37" s="49" t="s">
        <v>70</v>
      </c>
      <c r="E37" s="51">
        <v>5.532</v>
      </c>
      <c r="F37" s="51">
        <v>6.9240000000000004</v>
      </c>
      <c r="G37" s="51">
        <v>6.7460000000000004</v>
      </c>
      <c r="H37" s="51">
        <f t="shared" si="6"/>
        <v>1.3920000000000003</v>
      </c>
      <c r="I37" s="109">
        <f t="shared" si="5"/>
        <v>0.20519999999999999</v>
      </c>
      <c r="J37" s="111">
        <f t="shared" si="3"/>
        <v>1.5972000000000004</v>
      </c>
    </row>
    <row r="38" spans="1:10" ht="18.75" customHeight="1" x14ac:dyDescent="0.2">
      <c r="A38" s="140"/>
      <c r="B38" s="9">
        <v>30</v>
      </c>
      <c r="C38" s="77">
        <v>37.1</v>
      </c>
      <c r="D38" s="49" t="s">
        <v>71</v>
      </c>
      <c r="E38" s="51">
        <v>1.9570000000000001</v>
      </c>
      <c r="F38" s="51">
        <v>2.5430000000000001</v>
      </c>
      <c r="G38" s="51">
        <v>2.456</v>
      </c>
      <c r="H38" s="51">
        <f t="shared" si="6"/>
        <v>0.58600000000000008</v>
      </c>
      <c r="I38" s="109">
        <f t="shared" si="5"/>
        <v>0.13356000000000001</v>
      </c>
      <c r="J38" s="111">
        <f t="shared" si="3"/>
        <v>0.71956000000000009</v>
      </c>
    </row>
    <row r="39" spans="1:10" ht="18.75" customHeight="1" x14ac:dyDescent="0.2">
      <c r="A39" s="140"/>
      <c r="B39" s="9">
        <v>31</v>
      </c>
      <c r="C39" s="77">
        <v>56.6</v>
      </c>
      <c r="D39" s="49" t="s">
        <v>72</v>
      </c>
      <c r="E39" s="51">
        <v>4.7809999999999997</v>
      </c>
      <c r="F39" s="51">
        <v>6.9610000000000003</v>
      </c>
      <c r="G39" s="51">
        <v>6.5709999999999997</v>
      </c>
      <c r="H39" s="51">
        <f t="shared" si="6"/>
        <v>2.1800000000000006</v>
      </c>
      <c r="I39" s="109">
        <f t="shared" si="5"/>
        <v>0.20376</v>
      </c>
      <c r="J39" s="111">
        <f t="shared" si="3"/>
        <v>2.3837600000000005</v>
      </c>
    </row>
    <row r="40" spans="1:10" ht="18.75" customHeight="1" thickBot="1" x14ac:dyDescent="0.25">
      <c r="A40" s="140"/>
      <c r="B40" s="9">
        <v>32</v>
      </c>
      <c r="C40" s="77">
        <v>57</v>
      </c>
      <c r="D40" s="49" t="s">
        <v>73</v>
      </c>
      <c r="E40" s="51">
        <v>3.738</v>
      </c>
      <c r="F40" s="51">
        <v>4.5060000000000002</v>
      </c>
      <c r="G40" s="51">
        <v>4.4180000000000001</v>
      </c>
      <c r="H40" s="51">
        <f t="shared" si="6"/>
        <v>0.76800000000000024</v>
      </c>
      <c r="I40" s="109">
        <f t="shared" si="5"/>
        <v>0.20519999999999999</v>
      </c>
      <c r="J40" s="111">
        <f t="shared" si="3"/>
        <v>0.97320000000000029</v>
      </c>
    </row>
    <row r="41" spans="1:10" ht="18.75" customHeight="1" x14ac:dyDescent="0.2">
      <c r="A41" s="141">
        <v>5</v>
      </c>
      <c r="B41" s="11">
        <v>33</v>
      </c>
      <c r="C41" s="83">
        <v>55.7</v>
      </c>
      <c r="D41" s="64" t="s">
        <v>74</v>
      </c>
      <c r="E41" s="98">
        <v>17.373000000000001</v>
      </c>
      <c r="F41" s="98">
        <v>19.004999999999999</v>
      </c>
      <c r="G41" s="98">
        <v>18.672999999999998</v>
      </c>
      <c r="H41" s="98">
        <f t="shared" si="6"/>
        <v>1.6319999999999979</v>
      </c>
      <c r="I41" s="109">
        <f t="shared" si="5"/>
        <v>0.20052</v>
      </c>
      <c r="J41" s="111">
        <f t="shared" si="3"/>
        <v>1.8325199999999979</v>
      </c>
    </row>
    <row r="42" spans="1:10" ht="18.75" customHeight="1" x14ac:dyDescent="0.2">
      <c r="A42" s="140"/>
      <c r="B42" s="9">
        <v>34</v>
      </c>
      <c r="C42" s="77">
        <v>56.8</v>
      </c>
      <c r="D42" s="49" t="s">
        <v>75</v>
      </c>
      <c r="E42" s="51">
        <v>1.4670000000000001</v>
      </c>
      <c r="F42" s="51">
        <v>2.262</v>
      </c>
      <c r="G42" s="51">
        <v>2.1230000000000002</v>
      </c>
      <c r="H42" s="51">
        <f t="shared" si="6"/>
        <v>0.79499999999999993</v>
      </c>
      <c r="I42" s="109">
        <f t="shared" si="5"/>
        <v>0.20448</v>
      </c>
      <c r="J42" s="111">
        <f t="shared" si="3"/>
        <v>0.99947999999999992</v>
      </c>
    </row>
    <row r="43" spans="1:10" ht="18.75" customHeight="1" x14ac:dyDescent="0.2">
      <c r="A43" s="140"/>
      <c r="B43" s="9">
        <v>35</v>
      </c>
      <c r="C43" s="77">
        <v>37.1</v>
      </c>
      <c r="D43" s="49" t="s">
        <v>76</v>
      </c>
      <c r="E43" s="51">
        <v>4.2089999999999996</v>
      </c>
      <c r="F43" s="51">
        <v>5.4</v>
      </c>
      <c r="G43" s="51">
        <v>5.2089999999999996</v>
      </c>
      <c r="H43" s="51">
        <f t="shared" si="6"/>
        <v>1.1910000000000007</v>
      </c>
      <c r="I43" s="109">
        <f t="shared" si="5"/>
        <v>0.13356000000000001</v>
      </c>
      <c r="J43" s="111">
        <f t="shared" si="3"/>
        <v>1.3245600000000008</v>
      </c>
    </row>
    <row r="44" spans="1:10" ht="18.75" customHeight="1" x14ac:dyDescent="0.2">
      <c r="A44" s="140"/>
      <c r="B44" s="9">
        <v>36</v>
      </c>
      <c r="C44" s="77">
        <v>56.6</v>
      </c>
      <c r="D44" s="49" t="s">
        <v>77</v>
      </c>
      <c r="E44" s="51">
        <v>6.2690000000000001</v>
      </c>
      <c r="F44" s="51">
        <v>8.0329999999999995</v>
      </c>
      <c r="G44" s="51">
        <v>7.7130000000000001</v>
      </c>
      <c r="H44" s="51">
        <f t="shared" si="6"/>
        <v>1.7639999999999993</v>
      </c>
      <c r="I44" s="109">
        <f t="shared" si="5"/>
        <v>0.20376</v>
      </c>
      <c r="J44" s="111">
        <f t="shared" si="3"/>
        <v>1.9677599999999993</v>
      </c>
    </row>
    <row r="45" spans="1:10" ht="18.75" customHeight="1" x14ac:dyDescent="0.2">
      <c r="A45" s="140"/>
      <c r="B45" s="9">
        <v>37</v>
      </c>
      <c r="C45" s="77">
        <v>56.9</v>
      </c>
      <c r="D45" s="49" t="s">
        <v>78</v>
      </c>
      <c r="E45" s="59">
        <v>4.5679999999999996</v>
      </c>
      <c r="F45" s="59">
        <v>5.8289999999999997</v>
      </c>
      <c r="G45" s="59">
        <v>5.63</v>
      </c>
      <c r="H45" s="51">
        <f t="shared" si="6"/>
        <v>1.2610000000000001</v>
      </c>
      <c r="I45" s="109">
        <f t="shared" si="5"/>
        <v>0.20483999999999999</v>
      </c>
      <c r="J45" s="111">
        <f t="shared" si="3"/>
        <v>1.46584</v>
      </c>
    </row>
    <row r="46" spans="1:10" ht="18.75" customHeight="1" x14ac:dyDescent="0.2">
      <c r="A46" s="140"/>
      <c r="B46" s="9">
        <v>38</v>
      </c>
      <c r="C46" s="77">
        <v>37.1</v>
      </c>
      <c r="D46" s="49" t="s">
        <v>79</v>
      </c>
      <c r="E46" s="51">
        <v>1.5089999999999999</v>
      </c>
      <c r="F46" s="51">
        <v>2.105</v>
      </c>
      <c r="G46" s="51">
        <v>2.004</v>
      </c>
      <c r="H46" s="51">
        <f t="shared" si="6"/>
        <v>0.59600000000000009</v>
      </c>
      <c r="I46" s="109">
        <f t="shared" si="5"/>
        <v>0.13356000000000001</v>
      </c>
      <c r="J46" s="111">
        <f t="shared" si="3"/>
        <v>0.7295600000000001</v>
      </c>
    </row>
    <row r="47" spans="1:10" ht="18.75" customHeight="1" x14ac:dyDescent="0.2">
      <c r="A47" s="140"/>
      <c r="B47" s="9">
        <v>39</v>
      </c>
      <c r="C47" s="77">
        <v>56.6</v>
      </c>
      <c r="D47" s="49"/>
      <c r="E47" s="51">
        <v>0</v>
      </c>
      <c r="F47" s="51">
        <v>0</v>
      </c>
      <c r="G47" s="51">
        <v>0</v>
      </c>
      <c r="H47" s="106">
        <f>223.58/8447.2*C47</f>
        <v>1.4980855194620701</v>
      </c>
      <c r="I47" s="109"/>
      <c r="J47" s="111">
        <f t="shared" si="3"/>
        <v>1.4980855194620701</v>
      </c>
    </row>
    <row r="48" spans="1:10" ht="18.75" customHeight="1" thickBot="1" x14ac:dyDescent="0.25">
      <c r="A48" s="142"/>
      <c r="B48" s="14">
        <v>40</v>
      </c>
      <c r="C48" s="78">
        <v>57</v>
      </c>
      <c r="D48" s="54" t="s">
        <v>80</v>
      </c>
      <c r="E48" s="65">
        <v>4.4420000000000002</v>
      </c>
      <c r="F48" s="65">
        <v>5.6050000000000004</v>
      </c>
      <c r="G48" s="65">
        <v>5.4180000000000001</v>
      </c>
      <c r="H48" s="65">
        <f t="shared" si="6"/>
        <v>1.1630000000000003</v>
      </c>
      <c r="I48" s="109">
        <f t="shared" ref="I48:I58" si="7">0.0036*C48</f>
        <v>0.20519999999999999</v>
      </c>
      <c r="J48" s="111">
        <f t="shared" si="3"/>
        <v>1.3682000000000003</v>
      </c>
    </row>
    <row r="49" spans="1:10" ht="18.75" customHeight="1" x14ac:dyDescent="0.2">
      <c r="A49" s="141">
        <v>6</v>
      </c>
      <c r="B49" s="13">
        <v>41</v>
      </c>
      <c r="C49" s="81">
        <v>88.7</v>
      </c>
      <c r="D49" s="60" t="s">
        <v>81</v>
      </c>
      <c r="E49" s="66">
        <v>5.7910000000000004</v>
      </c>
      <c r="F49" s="66">
        <v>8.2249999999999996</v>
      </c>
      <c r="G49" s="66">
        <v>7.7869999999999999</v>
      </c>
      <c r="H49" s="66">
        <f t="shared" si="6"/>
        <v>2.4339999999999993</v>
      </c>
      <c r="I49" s="109">
        <f t="shared" si="7"/>
        <v>0.31931999999999999</v>
      </c>
      <c r="J49" s="111">
        <f t="shared" si="3"/>
        <v>2.7533199999999991</v>
      </c>
    </row>
    <row r="50" spans="1:10" ht="18.75" customHeight="1" x14ac:dyDescent="0.2">
      <c r="A50" s="140"/>
      <c r="B50" s="15">
        <v>42</v>
      </c>
      <c r="C50" s="82">
        <v>56.6</v>
      </c>
      <c r="D50" s="62" t="s">
        <v>82</v>
      </c>
      <c r="E50" s="58">
        <v>3.5830000000000002</v>
      </c>
      <c r="F50" s="58">
        <v>4.6639999999999997</v>
      </c>
      <c r="G50" s="58">
        <v>4.492</v>
      </c>
      <c r="H50" s="58">
        <f t="shared" ref="H50:H58" si="8">F50-E50</f>
        <v>1.0809999999999995</v>
      </c>
      <c r="I50" s="109">
        <f t="shared" si="7"/>
        <v>0.20376</v>
      </c>
      <c r="J50" s="111">
        <f t="shared" si="3"/>
        <v>1.2847599999999995</v>
      </c>
    </row>
    <row r="51" spans="1:10" ht="18.75" customHeight="1" x14ac:dyDescent="0.2">
      <c r="A51" s="140"/>
      <c r="B51" s="9">
        <v>43</v>
      </c>
      <c r="C51" s="77">
        <v>37.1</v>
      </c>
      <c r="D51" s="49" t="s">
        <v>83</v>
      </c>
      <c r="E51" s="51">
        <v>1.498</v>
      </c>
      <c r="F51" s="51">
        <v>2.7909999999999999</v>
      </c>
      <c r="G51" s="58">
        <v>2.5510000000000002</v>
      </c>
      <c r="H51" s="58">
        <f t="shared" si="8"/>
        <v>1.2929999999999999</v>
      </c>
      <c r="I51" s="109">
        <f t="shared" si="7"/>
        <v>0.13356000000000001</v>
      </c>
      <c r="J51" s="111">
        <f t="shared" si="3"/>
        <v>1.4265599999999998</v>
      </c>
    </row>
    <row r="52" spans="1:10" ht="18.75" customHeight="1" x14ac:dyDescent="0.2">
      <c r="A52" s="140"/>
      <c r="B52" s="9">
        <v>44</v>
      </c>
      <c r="C52" s="77">
        <v>88.3</v>
      </c>
      <c r="D52" s="49" t="s">
        <v>84</v>
      </c>
      <c r="E52" s="51">
        <v>10.425000000000001</v>
      </c>
      <c r="F52" s="51">
        <v>13.103</v>
      </c>
      <c r="G52" s="58">
        <v>12.718999999999999</v>
      </c>
      <c r="H52" s="58">
        <f t="shared" si="8"/>
        <v>2.677999999999999</v>
      </c>
      <c r="I52" s="109">
        <f t="shared" si="7"/>
        <v>0.31788</v>
      </c>
      <c r="J52" s="111">
        <f t="shared" si="3"/>
        <v>2.9958799999999992</v>
      </c>
    </row>
    <row r="53" spans="1:10" ht="18.75" customHeight="1" x14ac:dyDescent="0.2">
      <c r="A53" s="140"/>
      <c r="B53" s="15">
        <v>45</v>
      </c>
      <c r="C53" s="80">
        <v>56.9</v>
      </c>
      <c r="D53" s="53" t="s">
        <v>85</v>
      </c>
      <c r="E53" s="58">
        <v>3.3260000000000001</v>
      </c>
      <c r="F53" s="58">
        <v>3.778</v>
      </c>
      <c r="G53" s="58">
        <v>3.726</v>
      </c>
      <c r="H53" s="58">
        <f t="shared" si="8"/>
        <v>0.45199999999999996</v>
      </c>
      <c r="I53" s="109">
        <f t="shared" si="7"/>
        <v>0.20483999999999999</v>
      </c>
      <c r="J53" s="111">
        <f t="shared" si="3"/>
        <v>0.65683999999999998</v>
      </c>
    </row>
    <row r="54" spans="1:10" ht="18.75" customHeight="1" x14ac:dyDescent="0.2">
      <c r="A54" s="140"/>
      <c r="B54" s="15">
        <v>46</v>
      </c>
      <c r="C54" s="80">
        <v>37.1</v>
      </c>
      <c r="D54" s="53" t="s">
        <v>86</v>
      </c>
      <c r="E54" s="58">
        <v>3.6080000000000001</v>
      </c>
      <c r="F54" s="58">
        <v>4.4320000000000004</v>
      </c>
      <c r="G54" s="58">
        <v>4.3209999999999997</v>
      </c>
      <c r="H54" s="58">
        <f t="shared" si="8"/>
        <v>0.82400000000000029</v>
      </c>
      <c r="I54" s="109">
        <f t="shared" si="7"/>
        <v>0.13356000000000001</v>
      </c>
      <c r="J54" s="111">
        <f t="shared" si="3"/>
        <v>0.9575600000000003</v>
      </c>
    </row>
    <row r="55" spans="1:10" ht="18.75" customHeight="1" x14ac:dyDescent="0.2">
      <c r="A55" s="140"/>
      <c r="B55" s="9">
        <v>47</v>
      </c>
      <c r="C55" s="77">
        <v>88.8</v>
      </c>
      <c r="D55" s="49" t="s">
        <v>88</v>
      </c>
      <c r="E55" s="51">
        <v>10.721</v>
      </c>
      <c r="F55" s="51">
        <v>13.72</v>
      </c>
      <c r="G55" s="58">
        <v>13.159000000000001</v>
      </c>
      <c r="H55" s="58">
        <f t="shared" si="8"/>
        <v>2.9990000000000006</v>
      </c>
      <c r="I55" s="109">
        <f t="shared" si="7"/>
        <v>0.31967999999999996</v>
      </c>
      <c r="J55" s="111">
        <f t="shared" si="3"/>
        <v>3.3186800000000005</v>
      </c>
    </row>
    <row r="56" spans="1:10" ht="18.75" customHeight="1" thickBot="1" x14ac:dyDescent="0.25">
      <c r="A56" s="142"/>
      <c r="B56" s="14">
        <v>48</v>
      </c>
      <c r="C56" s="78">
        <v>56.7</v>
      </c>
      <c r="D56" s="54" t="s">
        <v>87</v>
      </c>
      <c r="E56" s="65">
        <v>5.3159999999999998</v>
      </c>
      <c r="F56" s="65">
        <v>6.7990000000000004</v>
      </c>
      <c r="G56" s="65">
        <v>6.5380000000000003</v>
      </c>
      <c r="H56" s="65">
        <f t="shared" si="8"/>
        <v>1.4830000000000005</v>
      </c>
      <c r="I56" s="109">
        <f t="shared" si="7"/>
        <v>0.20412</v>
      </c>
      <c r="J56" s="111">
        <f t="shared" si="3"/>
        <v>1.6871200000000006</v>
      </c>
    </row>
    <row r="57" spans="1:10" ht="18.75" customHeight="1" x14ac:dyDescent="0.2">
      <c r="A57" s="141">
        <v>7</v>
      </c>
      <c r="B57" s="13">
        <v>49</v>
      </c>
      <c r="C57" s="81">
        <v>88.6</v>
      </c>
      <c r="D57" s="60" t="s">
        <v>89</v>
      </c>
      <c r="E57" s="66">
        <v>7.8810000000000002</v>
      </c>
      <c r="F57" s="66">
        <v>10.000999999999999</v>
      </c>
      <c r="G57" s="66">
        <v>9.6790000000000003</v>
      </c>
      <c r="H57" s="66">
        <f t="shared" si="8"/>
        <v>2.1199999999999992</v>
      </c>
      <c r="I57" s="109">
        <f t="shared" si="7"/>
        <v>0.31895999999999997</v>
      </c>
      <c r="J57" s="111">
        <f t="shared" si="3"/>
        <v>2.4389599999999994</v>
      </c>
    </row>
    <row r="58" spans="1:10" ht="18.75" customHeight="1" x14ac:dyDescent="0.2">
      <c r="A58" s="140"/>
      <c r="B58" s="9">
        <v>50</v>
      </c>
      <c r="C58" s="77">
        <v>56.7</v>
      </c>
      <c r="D58" s="49" t="s">
        <v>90</v>
      </c>
      <c r="E58" s="51">
        <v>4.492</v>
      </c>
      <c r="F58" s="51">
        <v>5.7560000000000002</v>
      </c>
      <c r="G58" s="51">
        <v>5.5549999999999997</v>
      </c>
      <c r="H58" s="51">
        <f t="shared" si="8"/>
        <v>1.2640000000000002</v>
      </c>
      <c r="I58" s="109">
        <f t="shared" si="7"/>
        <v>0.20412</v>
      </c>
      <c r="J58" s="111">
        <f t="shared" si="3"/>
        <v>1.4681200000000003</v>
      </c>
    </row>
    <row r="59" spans="1:10" s="8" customFormat="1" ht="18.75" customHeight="1" x14ac:dyDescent="0.2">
      <c r="A59" s="140"/>
      <c r="B59" s="9">
        <v>51</v>
      </c>
      <c r="C59" s="77">
        <v>37.1</v>
      </c>
      <c r="D59" s="49" t="s">
        <v>91</v>
      </c>
      <c r="E59" s="51">
        <v>4.6619999999999999</v>
      </c>
      <c r="F59" s="51">
        <v>4.6619999999999999</v>
      </c>
      <c r="G59" s="51">
        <v>4.6619999999999999</v>
      </c>
      <c r="H59" s="106">
        <f>223.58/8447.2*C59</f>
        <v>0.981960649682735</v>
      </c>
      <c r="I59" s="109"/>
      <c r="J59" s="111">
        <f t="shared" si="3"/>
        <v>0.981960649682735</v>
      </c>
    </row>
    <row r="60" spans="1:10" ht="18.75" customHeight="1" x14ac:dyDescent="0.2">
      <c r="A60" s="140"/>
      <c r="B60" s="9">
        <v>52</v>
      </c>
      <c r="C60" s="77">
        <v>88.3</v>
      </c>
      <c r="D60" s="49" t="s">
        <v>92</v>
      </c>
      <c r="E60" s="51">
        <v>0</v>
      </c>
      <c r="F60" s="51">
        <v>0.48399999999999999</v>
      </c>
      <c r="G60" s="51">
        <v>0.318</v>
      </c>
      <c r="H60" s="51">
        <f>F60-E60</f>
        <v>0.48399999999999999</v>
      </c>
      <c r="I60" s="109">
        <f>0.0036*C60</f>
        <v>0.31788</v>
      </c>
      <c r="J60" s="111">
        <f t="shared" si="3"/>
        <v>0.80187999999999993</v>
      </c>
    </row>
    <row r="61" spans="1:10" ht="18.75" customHeight="1" x14ac:dyDescent="0.2">
      <c r="A61" s="140"/>
      <c r="B61" s="9">
        <v>53</v>
      </c>
      <c r="C61" s="77">
        <v>56.8</v>
      </c>
      <c r="D61" s="49" t="s">
        <v>93</v>
      </c>
      <c r="E61" s="59">
        <v>5.7220000000000004</v>
      </c>
      <c r="F61" s="59">
        <v>7.2220000000000004</v>
      </c>
      <c r="G61" s="59">
        <v>6.9530000000000003</v>
      </c>
      <c r="H61" s="51">
        <f>F61-E61</f>
        <v>1.5</v>
      </c>
      <c r="I61" s="109">
        <f>0.0036*C61</f>
        <v>0.20448</v>
      </c>
      <c r="J61" s="111">
        <f t="shared" si="3"/>
        <v>1.70448</v>
      </c>
    </row>
    <row r="62" spans="1:10" ht="18.75" customHeight="1" x14ac:dyDescent="0.2">
      <c r="A62" s="140"/>
      <c r="B62" s="9">
        <v>54</v>
      </c>
      <c r="C62" s="77">
        <v>37.1</v>
      </c>
      <c r="D62" s="49"/>
      <c r="E62" s="51">
        <v>0</v>
      </c>
      <c r="F62" s="51">
        <v>0</v>
      </c>
      <c r="G62" s="51">
        <v>0</v>
      </c>
      <c r="H62" s="106">
        <f>223.58/8447.2*C62</f>
        <v>0.981960649682735</v>
      </c>
      <c r="I62" s="109"/>
      <c r="J62" s="111">
        <f t="shared" si="3"/>
        <v>0.981960649682735</v>
      </c>
    </row>
    <row r="63" spans="1:10" ht="18.75" customHeight="1" x14ac:dyDescent="0.2">
      <c r="A63" s="140"/>
      <c r="B63" s="9">
        <v>55</v>
      </c>
      <c r="C63" s="77">
        <v>88.6</v>
      </c>
      <c r="D63" s="49" t="s">
        <v>94</v>
      </c>
      <c r="E63" s="51">
        <v>7.5359999999999996</v>
      </c>
      <c r="F63" s="51">
        <v>9.7110000000000003</v>
      </c>
      <c r="G63" s="51">
        <v>9.3729999999999993</v>
      </c>
      <c r="H63" s="51">
        <f>F63-E63</f>
        <v>2.1750000000000007</v>
      </c>
      <c r="I63" s="109">
        <f t="shared" ref="I63:I69" si="9">0.0036*C63</f>
        <v>0.31895999999999997</v>
      </c>
      <c r="J63" s="111">
        <f t="shared" si="3"/>
        <v>2.4939600000000008</v>
      </c>
    </row>
    <row r="64" spans="1:10" ht="18.75" customHeight="1" thickBot="1" x14ac:dyDescent="0.25">
      <c r="A64" s="142"/>
      <c r="B64" s="14">
        <v>56</v>
      </c>
      <c r="C64" s="78">
        <v>56.8</v>
      </c>
      <c r="D64" s="54" t="s">
        <v>95</v>
      </c>
      <c r="E64" s="55">
        <v>2.8570000000000002</v>
      </c>
      <c r="F64" s="55">
        <v>3.5819999999999999</v>
      </c>
      <c r="G64" s="55">
        <v>3.4449999999999998</v>
      </c>
      <c r="H64" s="55">
        <f>F64-E64</f>
        <v>0.72499999999999964</v>
      </c>
      <c r="I64" s="109">
        <f t="shared" si="9"/>
        <v>0.20448</v>
      </c>
      <c r="J64" s="111">
        <f t="shared" si="3"/>
        <v>0.92947999999999964</v>
      </c>
    </row>
    <row r="65" spans="1:10" ht="18.75" customHeight="1" x14ac:dyDescent="0.2">
      <c r="A65" s="141">
        <v>8</v>
      </c>
      <c r="B65" s="11">
        <v>57</v>
      </c>
      <c r="C65" s="83">
        <v>92.8</v>
      </c>
      <c r="D65" s="64" t="s">
        <v>96</v>
      </c>
      <c r="E65" s="67">
        <v>7.306</v>
      </c>
      <c r="F65" s="67">
        <v>9.2750000000000004</v>
      </c>
      <c r="G65" s="67">
        <v>9.02</v>
      </c>
      <c r="H65" s="67">
        <f t="shared" ref="H65:H74" si="10">F65-E65</f>
        <v>1.9690000000000003</v>
      </c>
      <c r="I65" s="109">
        <f t="shared" si="9"/>
        <v>0.33407999999999999</v>
      </c>
      <c r="J65" s="111">
        <f t="shared" si="3"/>
        <v>2.3030800000000005</v>
      </c>
    </row>
    <row r="66" spans="1:10" ht="18.75" customHeight="1" x14ac:dyDescent="0.2">
      <c r="A66" s="140"/>
      <c r="B66" s="9">
        <v>58</v>
      </c>
      <c r="C66" s="77">
        <v>56.7</v>
      </c>
      <c r="D66" s="49" t="s">
        <v>97</v>
      </c>
      <c r="E66" s="59">
        <v>4.8609999999999998</v>
      </c>
      <c r="F66" s="59">
        <v>6.17</v>
      </c>
      <c r="G66" s="59">
        <v>5.9489999999999998</v>
      </c>
      <c r="H66" s="59">
        <f t="shared" si="10"/>
        <v>1.3090000000000002</v>
      </c>
      <c r="I66" s="109">
        <f t="shared" si="9"/>
        <v>0.20412</v>
      </c>
      <c r="J66" s="111">
        <f t="shared" si="3"/>
        <v>1.5131200000000002</v>
      </c>
    </row>
    <row r="67" spans="1:10" s="8" customFormat="1" ht="18.75" customHeight="1" x14ac:dyDescent="0.2">
      <c r="A67" s="140"/>
      <c r="B67" s="9">
        <v>59</v>
      </c>
      <c r="C67" s="77">
        <v>37.200000000000003</v>
      </c>
      <c r="D67" s="49" t="s">
        <v>98</v>
      </c>
      <c r="E67" s="69">
        <v>3.7959999999999998</v>
      </c>
      <c r="F67" s="100">
        <v>4.8029999999999999</v>
      </c>
      <c r="G67" s="73">
        <v>4.6189999999999998</v>
      </c>
      <c r="H67" s="59">
        <f t="shared" si="10"/>
        <v>1.0070000000000001</v>
      </c>
      <c r="I67" s="109">
        <f t="shared" si="9"/>
        <v>0.13392000000000001</v>
      </c>
      <c r="J67" s="111">
        <f t="shared" si="3"/>
        <v>1.1409200000000002</v>
      </c>
    </row>
    <row r="68" spans="1:10" ht="18.75" customHeight="1" x14ac:dyDescent="0.2">
      <c r="A68" s="140"/>
      <c r="B68" s="9">
        <v>60</v>
      </c>
      <c r="C68" s="77">
        <v>92.4</v>
      </c>
      <c r="D68" s="49" t="s">
        <v>99</v>
      </c>
      <c r="E68" s="51">
        <v>39.351999999999997</v>
      </c>
      <c r="F68" s="51">
        <v>41.84</v>
      </c>
      <c r="G68" s="51">
        <v>41.438000000000002</v>
      </c>
      <c r="H68" s="59">
        <f t="shared" si="10"/>
        <v>2.4880000000000067</v>
      </c>
      <c r="I68" s="109">
        <f t="shared" si="9"/>
        <v>0.33263999999999999</v>
      </c>
      <c r="J68" s="111">
        <f t="shared" si="3"/>
        <v>2.8206400000000067</v>
      </c>
    </row>
    <row r="69" spans="1:10" ht="18.75" customHeight="1" x14ac:dyDescent="0.2">
      <c r="A69" s="140"/>
      <c r="B69" s="9">
        <v>61</v>
      </c>
      <c r="C69" s="84">
        <v>56.8</v>
      </c>
      <c r="D69" s="61" t="s">
        <v>100</v>
      </c>
      <c r="E69" s="59">
        <v>1.952</v>
      </c>
      <c r="F69" s="59">
        <v>3.2389999999999999</v>
      </c>
      <c r="G69" s="59">
        <v>3.028</v>
      </c>
      <c r="H69" s="59">
        <f t="shared" si="10"/>
        <v>1.2869999999999999</v>
      </c>
      <c r="I69" s="109">
        <f t="shared" si="9"/>
        <v>0.20448</v>
      </c>
      <c r="J69" s="111">
        <f t="shared" si="3"/>
        <v>1.4914799999999999</v>
      </c>
    </row>
    <row r="70" spans="1:10" ht="18.75" customHeight="1" x14ac:dyDescent="0.2">
      <c r="A70" s="140"/>
      <c r="B70" s="9">
        <v>62</v>
      </c>
      <c r="C70" s="77">
        <v>37.1</v>
      </c>
      <c r="D70" s="49" t="s">
        <v>101</v>
      </c>
      <c r="E70" s="51">
        <v>0</v>
      </c>
      <c r="F70" s="51">
        <v>0</v>
      </c>
      <c r="G70" s="51">
        <v>0</v>
      </c>
      <c r="H70" s="106">
        <f>223.58/8447.2*C70</f>
        <v>0.981960649682735</v>
      </c>
      <c r="I70" s="109"/>
      <c r="J70" s="111">
        <f t="shared" si="3"/>
        <v>0.981960649682735</v>
      </c>
    </row>
    <row r="71" spans="1:10" ht="18.75" customHeight="1" x14ac:dyDescent="0.2">
      <c r="A71" s="140"/>
      <c r="B71" s="9">
        <v>63</v>
      </c>
      <c r="C71" s="77">
        <v>92</v>
      </c>
      <c r="D71" s="49" t="s">
        <v>102</v>
      </c>
      <c r="E71" s="51">
        <v>37.249000000000002</v>
      </c>
      <c r="F71" s="51">
        <v>39.555</v>
      </c>
      <c r="G71" s="51">
        <v>39.131999999999998</v>
      </c>
      <c r="H71" s="59">
        <f t="shared" si="10"/>
        <v>2.3059999999999974</v>
      </c>
      <c r="I71" s="109">
        <f t="shared" ref="I71:I81" si="11">0.0036*C71</f>
        <v>0.33119999999999999</v>
      </c>
      <c r="J71" s="111">
        <f t="shared" si="3"/>
        <v>2.6371999999999973</v>
      </c>
    </row>
    <row r="72" spans="1:10" ht="18.75" customHeight="1" thickBot="1" x14ac:dyDescent="0.25">
      <c r="A72" s="142"/>
      <c r="B72" s="14">
        <v>64</v>
      </c>
      <c r="C72" s="78">
        <v>56.6</v>
      </c>
      <c r="D72" s="54" t="s">
        <v>103</v>
      </c>
      <c r="E72" s="55">
        <v>28.724</v>
      </c>
      <c r="F72" s="55">
        <v>30.324999999999999</v>
      </c>
      <c r="G72" s="55">
        <v>30.088000000000001</v>
      </c>
      <c r="H72" s="55">
        <f t="shared" si="10"/>
        <v>1.6009999999999991</v>
      </c>
      <c r="I72" s="109">
        <f t="shared" si="11"/>
        <v>0.20376</v>
      </c>
      <c r="J72" s="111">
        <f t="shared" si="3"/>
        <v>1.804759999999999</v>
      </c>
    </row>
    <row r="73" spans="1:10" ht="18.75" customHeight="1" x14ac:dyDescent="0.2">
      <c r="A73" s="141">
        <v>9</v>
      </c>
      <c r="B73" s="11">
        <v>65</v>
      </c>
      <c r="C73" s="83">
        <v>92.8</v>
      </c>
      <c r="D73" s="64" t="s">
        <v>104</v>
      </c>
      <c r="E73" s="67">
        <v>7.0709999999999997</v>
      </c>
      <c r="F73" s="67">
        <v>9.0009999999999994</v>
      </c>
      <c r="G73" s="67">
        <v>8.6489999999999991</v>
      </c>
      <c r="H73" s="67">
        <f t="shared" si="10"/>
        <v>1.9299999999999997</v>
      </c>
      <c r="I73" s="109">
        <f t="shared" si="11"/>
        <v>0.33407999999999999</v>
      </c>
      <c r="J73" s="111">
        <f t="shared" si="3"/>
        <v>2.2640799999999999</v>
      </c>
    </row>
    <row r="74" spans="1:10" ht="18.75" customHeight="1" x14ac:dyDescent="0.2">
      <c r="A74" s="140"/>
      <c r="B74" s="15">
        <v>66</v>
      </c>
      <c r="C74" s="80">
        <v>56.7</v>
      </c>
      <c r="D74" s="53" t="s">
        <v>105</v>
      </c>
      <c r="E74" s="58">
        <v>5.0519999999999996</v>
      </c>
      <c r="F74" s="58">
        <v>5.3419999999999996</v>
      </c>
      <c r="G74" s="58">
        <v>5.3419999999999996</v>
      </c>
      <c r="H74" s="58">
        <f t="shared" si="10"/>
        <v>0.29000000000000004</v>
      </c>
      <c r="I74" s="109">
        <f t="shared" si="11"/>
        <v>0.20412</v>
      </c>
      <c r="J74" s="111">
        <f t="shared" si="3"/>
        <v>0.49412</v>
      </c>
    </row>
    <row r="75" spans="1:10" ht="18.75" customHeight="1" x14ac:dyDescent="0.2">
      <c r="A75" s="140"/>
      <c r="B75" s="9">
        <v>67</v>
      </c>
      <c r="C75" s="77">
        <v>37.1</v>
      </c>
      <c r="D75" s="49" t="s">
        <v>106</v>
      </c>
      <c r="E75" s="59">
        <v>5.0270000000000001</v>
      </c>
      <c r="F75" s="59">
        <v>5.8230000000000004</v>
      </c>
      <c r="G75" s="76">
        <v>5.8319999999999999</v>
      </c>
      <c r="H75" s="58">
        <f t="shared" ref="H75:H87" si="12">F75-E75</f>
        <v>0.79600000000000026</v>
      </c>
      <c r="I75" s="109">
        <f t="shared" si="11"/>
        <v>0.13356000000000001</v>
      </c>
      <c r="J75" s="111">
        <f t="shared" si="3"/>
        <v>0.92956000000000027</v>
      </c>
    </row>
    <row r="76" spans="1:10" ht="18.75" customHeight="1" x14ac:dyDescent="0.2">
      <c r="A76" s="140"/>
      <c r="B76" s="9">
        <v>68</v>
      </c>
      <c r="C76" s="77">
        <v>92.4</v>
      </c>
      <c r="D76" s="49" t="s">
        <v>107</v>
      </c>
      <c r="E76" s="51">
        <v>10.201000000000001</v>
      </c>
      <c r="F76" s="51">
        <v>13.118</v>
      </c>
      <c r="G76" s="58">
        <v>12.596</v>
      </c>
      <c r="H76" s="58">
        <f t="shared" si="12"/>
        <v>2.9169999999999998</v>
      </c>
      <c r="I76" s="109">
        <f t="shared" si="11"/>
        <v>0.33263999999999999</v>
      </c>
      <c r="J76" s="111">
        <f t="shared" si="3"/>
        <v>3.2496399999999999</v>
      </c>
    </row>
    <row r="77" spans="1:10" ht="18.75" customHeight="1" x14ac:dyDescent="0.2">
      <c r="A77" s="140"/>
      <c r="B77" s="9">
        <v>69</v>
      </c>
      <c r="C77" s="77">
        <v>56.7</v>
      </c>
      <c r="D77" s="49" t="s">
        <v>108</v>
      </c>
      <c r="E77" s="51">
        <v>1.859</v>
      </c>
      <c r="F77" s="51">
        <v>2.2850000000000001</v>
      </c>
      <c r="G77" s="50">
        <v>2.1030000000000002</v>
      </c>
      <c r="H77" s="58">
        <f t="shared" si="12"/>
        <v>0.42600000000000016</v>
      </c>
      <c r="I77" s="109">
        <f t="shared" si="11"/>
        <v>0.20412</v>
      </c>
      <c r="J77" s="111">
        <f t="shared" si="3"/>
        <v>0.63012000000000012</v>
      </c>
    </row>
    <row r="78" spans="1:10" ht="18.75" customHeight="1" x14ac:dyDescent="0.2">
      <c r="A78" s="140"/>
      <c r="B78" s="12">
        <v>70</v>
      </c>
      <c r="C78" s="79">
        <v>37.200000000000003</v>
      </c>
      <c r="D78" s="56" t="s">
        <v>109</v>
      </c>
      <c r="E78" s="63">
        <v>4.1120000000000001</v>
      </c>
      <c r="F78" s="63">
        <v>5.0270000000000001</v>
      </c>
      <c r="G78" s="72">
        <v>4.9240000000000004</v>
      </c>
      <c r="H78" s="58">
        <f t="shared" si="12"/>
        <v>0.91500000000000004</v>
      </c>
      <c r="I78" s="109">
        <f t="shared" si="11"/>
        <v>0.13392000000000001</v>
      </c>
      <c r="J78" s="111">
        <f t="shared" si="3"/>
        <v>1.0489200000000001</v>
      </c>
    </row>
    <row r="79" spans="1:10" ht="18.75" customHeight="1" x14ac:dyDescent="0.2">
      <c r="A79" s="140"/>
      <c r="B79" s="9">
        <v>71</v>
      </c>
      <c r="C79" s="77">
        <v>92</v>
      </c>
      <c r="D79" s="49" t="s">
        <v>110</v>
      </c>
      <c r="E79" s="51">
        <v>7.2619999999999996</v>
      </c>
      <c r="F79" s="51">
        <v>8.9809999999999999</v>
      </c>
      <c r="G79" s="58">
        <v>8.7769999999999992</v>
      </c>
      <c r="H79" s="58">
        <f t="shared" si="12"/>
        <v>1.7190000000000003</v>
      </c>
      <c r="I79" s="109">
        <f t="shared" si="11"/>
        <v>0.33119999999999999</v>
      </c>
      <c r="J79" s="111">
        <f t="shared" si="3"/>
        <v>2.0502000000000002</v>
      </c>
    </row>
    <row r="80" spans="1:10" ht="18.75" customHeight="1" thickBot="1" x14ac:dyDescent="0.25">
      <c r="A80" s="140"/>
      <c r="B80" s="15">
        <v>72</v>
      </c>
      <c r="C80" s="80">
        <v>56.7</v>
      </c>
      <c r="D80" s="53" t="s">
        <v>111</v>
      </c>
      <c r="E80" s="58">
        <v>4.7439999999999998</v>
      </c>
      <c r="F80" s="58">
        <v>5.9</v>
      </c>
      <c r="G80" s="58">
        <v>5.7169999999999996</v>
      </c>
      <c r="H80" s="58">
        <f t="shared" si="12"/>
        <v>1.1560000000000006</v>
      </c>
      <c r="I80" s="109">
        <f t="shared" si="11"/>
        <v>0.20412</v>
      </c>
      <c r="J80" s="111">
        <f t="shared" ref="J80:J143" si="13">H80+I80</f>
        <v>1.3601200000000007</v>
      </c>
    </row>
    <row r="81" spans="1:10" ht="18.75" customHeight="1" x14ac:dyDescent="0.2">
      <c r="A81" s="141">
        <v>10</v>
      </c>
      <c r="B81" s="11">
        <v>73</v>
      </c>
      <c r="C81" s="83">
        <v>92.8</v>
      </c>
      <c r="D81" s="64" t="s">
        <v>112</v>
      </c>
      <c r="E81" s="99">
        <v>8.5790000000000006</v>
      </c>
      <c r="F81" s="99">
        <v>10.72</v>
      </c>
      <c r="G81" s="99">
        <v>10.37</v>
      </c>
      <c r="H81" s="99">
        <f t="shared" si="12"/>
        <v>2.141</v>
      </c>
      <c r="I81" s="109">
        <f t="shared" si="11"/>
        <v>0.33407999999999999</v>
      </c>
      <c r="J81" s="111">
        <f t="shared" si="13"/>
        <v>2.4750800000000002</v>
      </c>
    </row>
    <row r="82" spans="1:10" ht="18.75" customHeight="1" x14ac:dyDescent="0.2">
      <c r="A82" s="140"/>
      <c r="B82" s="15">
        <v>74</v>
      </c>
      <c r="C82" s="89">
        <v>56.7</v>
      </c>
      <c r="D82" s="52">
        <v>1304123</v>
      </c>
      <c r="E82" s="58">
        <v>15.109</v>
      </c>
      <c r="F82" s="58">
        <v>15.109</v>
      </c>
      <c r="G82" s="58">
        <v>15.109</v>
      </c>
      <c r="H82" s="106">
        <f>223.58/8447.2*C82</f>
        <v>1.5007323136660669</v>
      </c>
      <c r="I82" s="109"/>
      <c r="J82" s="111">
        <f t="shared" si="13"/>
        <v>1.5007323136660669</v>
      </c>
    </row>
    <row r="83" spans="1:10" ht="18.75" customHeight="1" x14ac:dyDescent="0.2">
      <c r="A83" s="140"/>
      <c r="B83" s="9">
        <v>75</v>
      </c>
      <c r="C83" s="77">
        <v>37.1</v>
      </c>
      <c r="D83" s="49" t="s">
        <v>113</v>
      </c>
      <c r="E83" s="51">
        <v>18.379000000000001</v>
      </c>
      <c r="F83" s="51">
        <v>19.553000000000001</v>
      </c>
      <c r="G83" s="51">
        <v>19.349</v>
      </c>
      <c r="H83" s="51">
        <f t="shared" si="12"/>
        <v>1.1739999999999995</v>
      </c>
      <c r="I83" s="109">
        <f>0.0036*C83</f>
        <v>0.13356000000000001</v>
      </c>
      <c r="J83" s="111">
        <f t="shared" si="13"/>
        <v>1.3075599999999996</v>
      </c>
    </row>
    <row r="84" spans="1:10" ht="18.75" customHeight="1" x14ac:dyDescent="0.2">
      <c r="A84" s="140"/>
      <c r="B84" s="9">
        <v>76</v>
      </c>
      <c r="C84" s="77">
        <v>92.4</v>
      </c>
      <c r="D84" s="49" t="s">
        <v>114</v>
      </c>
      <c r="E84" s="51">
        <v>0</v>
      </c>
      <c r="F84" s="51">
        <v>0</v>
      </c>
      <c r="G84" s="51">
        <v>0</v>
      </c>
      <c r="H84" s="106">
        <f>223.58/8447.2*C84</f>
        <v>2.4456378444928495</v>
      </c>
      <c r="I84" s="109"/>
      <c r="J84" s="111">
        <f t="shared" si="13"/>
        <v>2.4456378444928495</v>
      </c>
    </row>
    <row r="85" spans="1:10" ht="18.75" customHeight="1" x14ac:dyDescent="0.2">
      <c r="A85" s="140"/>
      <c r="B85" s="9">
        <v>77</v>
      </c>
      <c r="C85" s="77">
        <v>56.8</v>
      </c>
      <c r="D85" s="49" t="s">
        <v>115</v>
      </c>
      <c r="E85" s="51">
        <v>5.5910000000000002</v>
      </c>
      <c r="F85" s="51">
        <v>6.8769999999999998</v>
      </c>
      <c r="G85" s="51">
        <v>6.6619999999999999</v>
      </c>
      <c r="H85" s="51">
        <f t="shared" si="12"/>
        <v>1.2859999999999996</v>
      </c>
      <c r="I85" s="109">
        <f t="shared" ref="I85:I113" si="14">0.0036*C85</f>
        <v>0.20448</v>
      </c>
      <c r="J85" s="111">
        <f t="shared" si="13"/>
        <v>1.4904799999999996</v>
      </c>
    </row>
    <row r="86" spans="1:10" ht="18.75" customHeight="1" x14ac:dyDescent="0.2">
      <c r="A86" s="140"/>
      <c r="B86" s="9">
        <v>78</v>
      </c>
      <c r="C86" s="77">
        <v>37.1</v>
      </c>
      <c r="D86" s="49" t="s">
        <v>116</v>
      </c>
      <c r="E86" s="51">
        <v>14.613</v>
      </c>
      <c r="F86" s="51">
        <v>15.398999999999999</v>
      </c>
      <c r="G86" s="51">
        <v>15.244999999999999</v>
      </c>
      <c r="H86" s="51">
        <f t="shared" si="12"/>
        <v>0.78599999999999959</v>
      </c>
      <c r="I86" s="109">
        <f t="shared" si="14"/>
        <v>0.13356000000000001</v>
      </c>
      <c r="J86" s="111">
        <f t="shared" si="13"/>
        <v>0.9195599999999996</v>
      </c>
    </row>
    <row r="87" spans="1:10" ht="18.75" customHeight="1" x14ac:dyDescent="0.2">
      <c r="A87" s="140"/>
      <c r="B87" s="9">
        <v>79</v>
      </c>
      <c r="C87" s="77">
        <v>92</v>
      </c>
      <c r="D87" s="49" t="s">
        <v>117</v>
      </c>
      <c r="E87" s="51">
        <v>9.6820000000000004</v>
      </c>
      <c r="F87" s="51">
        <v>11.797000000000001</v>
      </c>
      <c r="G87" s="51">
        <v>11.351000000000001</v>
      </c>
      <c r="H87" s="51">
        <f t="shared" si="12"/>
        <v>2.1150000000000002</v>
      </c>
      <c r="I87" s="109">
        <f t="shared" si="14"/>
        <v>0.33119999999999999</v>
      </c>
      <c r="J87" s="111">
        <f t="shared" si="13"/>
        <v>2.4462000000000002</v>
      </c>
    </row>
    <row r="88" spans="1:10" ht="18.75" customHeight="1" thickBot="1" x14ac:dyDescent="0.25">
      <c r="A88" s="142"/>
      <c r="B88" s="14">
        <v>80</v>
      </c>
      <c r="C88" s="78">
        <v>56.7</v>
      </c>
      <c r="D88" s="54" t="s">
        <v>118</v>
      </c>
      <c r="E88" s="65">
        <v>4.87</v>
      </c>
      <c r="F88" s="65">
        <v>6.194</v>
      </c>
      <c r="G88" s="65">
        <v>5.9749999999999996</v>
      </c>
      <c r="H88" s="65">
        <f t="shared" ref="H88:H98" si="15">F88-E88</f>
        <v>1.3239999999999998</v>
      </c>
      <c r="I88" s="109">
        <f t="shared" si="14"/>
        <v>0.20412</v>
      </c>
      <c r="J88" s="111">
        <f t="shared" si="13"/>
        <v>1.5281199999999999</v>
      </c>
    </row>
    <row r="89" spans="1:10" ht="18.75" customHeight="1" x14ac:dyDescent="0.2">
      <c r="A89" s="141">
        <v>11</v>
      </c>
      <c r="B89" s="11">
        <v>81</v>
      </c>
      <c r="C89" s="83">
        <v>105.2</v>
      </c>
      <c r="D89" s="64" t="s">
        <v>119</v>
      </c>
      <c r="E89" s="67">
        <v>9.2439999999999998</v>
      </c>
      <c r="F89" s="67">
        <v>11.500999999999999</v>
      </c>
      <c r="G89" s="67">
        <v>11.22</v>
      </c>
      <c r="H89" s="67">
        <f t="shared" si="15"/>
        <v>2.2569999999999997</v>
      </c>
      <c r="I89" s="109">
        <f t="shared" si="14"/>
        <v>0.37872</v>
      </c>
      <c r="J89" s="111">
        <f t="shared" si="13"/>
        <v>2.6357199999999996</v>
      </c>
    </row>
    <row r="90" spans="1:10" ht="18.75" customHeight="1" x14ac:dyDescent="0.2">
      <c r="A90" s="140"/>
      <c r="B90" s="9">
        <v>82</v>
      </c>
      <c r="C90" s="77">
        <v>56.7</v>
      </c>
      <c r="D90" s="49" t="s">
        <v>120</v>
      </c>
      <c r="E90" s="50">
        <v>4.4320000000000004</v>
      </c>
      <c r="F90" s="50">
        <v>5.56</v>
      </c>
      <c r="G90" s="50">
        <v>5.415</v>
      </c>
      <c r="H90" s="50">
        <f t="shared" si="15"/>
        <v>1.1279999999999992</v>
      </c>
      <c r="I90" s="109">
        <f t="shared" si="14"/>
        <v>0.20412</v>
      </c>
      <c r="J90" s="111">
        <f t="shared" si="13"/>
        <v>1.3321199999999993</v>
      </c>
    </row>
    <row r="91" spans="1:10" ht="18.75" customHeight="1" x14ac:dyDescent="0.2">
      <c r="A91" s="140"/>
      <c r="B91" s="9">
        <v>83</v>
      </c>
      <c r="C91" s="77">
        <v>37.1</v>
      </c>
      <c r="D91" s="49" t="s">
        <v>121</v>
      </c>
      <c r="E91" s="51">
        <v>1.238</v>
      </c>
      <c r="F91" s="51">
        <v>1.29</v>
      </c>
      <c r="G91" s="51">
        <v>1.29</v>
      </c>
      <c r="H91" s="50">
        <f t="shared" si="15"/>
        <v>5.2000000000000046E-2</v>
      </c>
      <c r="I91" s="109">
        <f t="shared" si="14"/>
        <v>0.13356000000000001</v>
      </c>
      <c r="J91" s="111">
        <f t="shared" si="13"/>
        <v>0.18556000000000006</v>
      </c>
    </row>
    <row r="92" spans="1:10" ht="18.75" customHeight="1" x14ac:dyDescent="0.2">
      <c r="A92" s="140"/>
      <c r="B92" s="9">
        <v>84</v>
      </c>
      <c r="C92" s="77">
        <v>106.2</v>
      </c>
      <c r="D92" s="49" t="s">
        <v>122</v>
      </c>
      <c r="E92" s="59">
        <v>11.205</v>
      </c>
      <c r="F92" s="59">
        <v>14.141</v>
      </c>
      <c r="G92" s="59">
        <v>13.654999999999999</v>
      </c>
      <c r="H92" s="50">
        <f t="shared" si="15"/>
        <v>2.9359999999999999</v>
      </c>
      <c r="I92" s="109">
        <f t="shared" si="14"/>
        <v>0.38231999999999999</v>
      </c>
      <c r="J92" s="111">
        <f t="shared" si="13"/>
        <v>3.3183199999999999</v>
      </c>
    </row>
    <row r="93" spans="1:10" ht="18.75" customHeight="1" x14ac:dyDescent="0.2">
      <c r="A93" s="140"/>
      <c r="B93" s="15">
        <v>85</v>
      </c>
      <c r="C93" s="80">
        <v>56.7</v>
      </c>
      <c r="D93" s="53" t="s">
        <v>123</v>
      </c>
      <c r="E93" s="58">
        <v>3.2839999999999998</v>
      </c>
      <c r="F93" s="58">
        <v>4.6500000000000004</v>
      </c>
      <c r="G93" s="58">
        <v>4.4450000000000003</v>
      </c>
      <c r="H93" s="50">
        <f t="shared" si="15"/>
        <v>1.3660000000000005</v>
      </c>
      <c r="I93" s="109">
        <f t="shared" si="14"/>
        <v>0.20412</v>
      </c>
      <c r="J93" s="111">
        <f t="shared" si="13"/>
        <v>1.5701200000000006</v>
      </c>
    </row>
    <row r="94" spans="1:10" ht="18.75" customHeight="1" x14ac:dyDescent="0.2">
      <c r="A94" s="140"/>
      <c r="B94" s="9">
        <v>86</v>
      </c>
      <c r="C94" s="77">
        <v>37.1</v>
      </c>
      <c r="D94" s="49" t="s">
        <v>124</v>
      </c>
      <c r="E94" s="51">
        <v>4.5</v>
      </c>
      <c r="F94" s="51">
        <v>4.7729999999999997</v>
      </c>
      <c r="G94" s="51">
        <v>4.5810000000000004</v>
      </c>
      <c r="H94" s="50">
        <f t="shared" si="15"/>
        <v>0.27299999999999969</v>
      </c>
      <c r="I94" s="109">
        <f t="shared" si="14"/>
        <v>0.13356000000000001</v>
      </c>
      <c r="J94" s="111">
        <f t="shared" si="13"/>
        <v>0.4065599999999997</v>
      </c>
    </row>
    <row r="95" spans="1:10" ht="18.75" customHeight="1" x14ac:dyDescent="0.2">
      <c r="A95" s="140"/>
      <c r="B95" s="15">
        <v>87</v>
      </c>
      <c r="C95" s="80">
        <v>106.2</v>
      </c>
      <c r="D95" s="53" t="s">
        <v>125</v>
      </c>
      <c r="E95" s="58">
        <v>7.298</v>
      </c>
      <c r="F95" s="58">
        <v>9.6389999999999993</v>
      </c>
      <c r="G95" s="58">
        <v>9.2260000000000009</v>
      </c>
      <c r="H95" s="50">
        <f t="shared" si="15"/>
        <v>2.3409999999999993</v>
      </c>
      <c r="I95" s="109">
        <f t="shared" si="14"/>
        <v>0.38231999999999999</v>
      </c>
      <c r="J95" s="111">
        <f t="shared" si="13"/>
        <v>2.7233199999999993</v>
      </c>
    </row>
    <row r="96" spans="1:10" ht="18.75" customHeight="1" thickBot="1" x14ac:dyDescent="0.25">
      <c r="A96" s="142"/>
      <c r="B96" s="14">
        <v>88</v>
      </c>
      <c r="C96" s="78">
        <v>56.6</v>
      </c>
      <c r="D96" s="54" t="s">
        <v>126</v>
      </c>
      <c r="E96" s="55">
        <v>5.2380000000000004</v>
      </c>
      <c r="F96" s="55">
        <v>6.7050000000000001</v>
      </c>
      <c r="G96" s="55">
        <v>6.4470000000000001</v>
      </c>
      <c r="H96" s="55">
        <f t="shared" si="15"/>
        <v>1.4669999999999996</v>
      </c>
      <c r="I96" s="109">
        <f t="shared" si="14"/>
        <v>0.20376</v>
      </c>
      <c r="J96" s="111">
        <f t="shared" si="13"/>
        <v>1.6707599999999996</v>
      </c>
    </row>
    <row r="97" spans="1:10" ht="18.75" customHeight="1" x14ac:dyDescent="0.2">
      <c r="A97" s="141">
        <v>12</v>
      </c>
      <c r="B97" s="11">
        <v>89</v>
      </c>
      <c r="C97" s="83">
        <v>105.2</v>
      </c>
      <c r="D97" s="64" t="s">
        <v>127</v>
      </c>
      <c r="E97" s="67">
        <v>5.6130000000000004</v>
      </c>
      <c r="F97" s="67">
        <v>7.2380000000000004</v>
      </c>
      <c r="G97" s="67">
        <v>6.9560000000000004</v>
      </c>
      <c r="H97" s="67">
        <f t="shared" si="15"/>
        <v>1.625</v>
      </c>
      <c r="I97" s="109">
        <f t="shared" si="14"/>
        <v>0.37872</v>
      </c>
      <c r="J97" s="111">
        <f t="shared" si="13"/>
        <v>2.0037199999999999</v>
      </c>
    </row>
    <row r="98" spans="1:10" ht="18.75" customHeight="1" x14ac:dyDescent="0.2">
      <c r="A98" s="140"/>
      <c r="B98" s="9">
        <v>90</v>
      </c>
      <c r="C98" s="77">
        <v>56.7</v>
      </c>
      <c r="D98" s="49" t="s">
        <v>128</v>
      </c>
      <c r="E98" s="59">
        <v>4.5789999999999997</v>
      </c>
      <c r="F98" s="59">
        <v>5.742</v>
      </c>
      <c r="G98" s="59">
        <v>5.57</v>
      </c>
      <c r="H98" s="59">
        <f t="shared" si="15"/>
        <v>1.1630000000000003</v>
      </c>
      <c r="I98" s="109">
        <f t="shared" si="14"/>
        <v>0.20412</v>
      </c>
      <c r="J98" s="111">
        <f t="shared" si="13"/>
        <v>1.3671200000000003</v>
      </c>
    </row>
    <row r="99" spans="1:10" ht="18.75" customHeight="1" x14ac:dyDescent="0.2">
      <c r="A99" s="140"/>
      <c r="B99" s="9">
        <v>91</v>
      </c>
      <c r="C99" s="77">
        <v>37.1</v>
      </c>
      <c r="D99" s="49" t="s">
        <v>129</v>
      </c>
      <c r="E99" s="51">
        <v>3.1120000000000001</v>
      </c>
      <c r="F99" s="51">
        <v>3.992</v>
      </c>
      <c r="G99" s="51">
        <v>3.84</v>
      </c>
      <c r="H99" s="59">
        <f t="shared" ref="H99:H111" si="16">F99-E99</f>
        <v>0.87999999999999989</v>
      </c>
      <c r="I99" s="109">
        <f t="shared" si="14"/>
        <v>0.13356000000000001</v>
      </c>
      <c r="J99" s="111">
        <f t="shared" si="13"/>
        <v>1.01356</v>
      </c>
    </row>
    <row r="100" spans="1:10" ht="18.75" customHeight="1" x14ac:dyDescent="0.2">
      <c r="A100" s="140"/>
      <c r="B100" s="15">
        <v>92</v>
      </c>
      <c r="C100" s="80">
        <v>106.2</v>
      </c>
      <c r="D100" s="53" t="s">
        <v>130</v>
      </c>
      <c r="E100" s="58">
        <v>5.2240000000000002</v>
      </c>
      <c r="F100" s="58">
        <v>6.9989999999999997</v>
      </c>
      <c r="G100" s="58">
        <v>6.7069999999999999</v>
      </c>
      <c r="H100" s="59">
        <f t="shared" si="16"/>
        <v>1.7749999999999995</v>
      </c>
      <c r="I100" s="109">
        <f t="shared" si="14"/>
        <v>0.38231999999999999</v>
      </c>
      <c r="J100" s="111">
        <f t="shared" si="13"/>
        <v>2.1573199999999995</v>
      </c>
    </row>
    <row r="101" spans="1:10" ht="18.75" customHeight="1" x14ac:dyDescent="0.2">
      <c r="A101" s="140"/>
      <c r="B101" s="9">
        <v>93</v>
      </c>
      <c r="C101" s="77">
        <v>56.7</v>
      </c>
      <c r="D101" s="49" t="s">
        <v>131</v>
      </c>
      <c r="E101" s="51">
        <v>5.85</v>
      </c>
      <c r="F101" s="51">
        <v>7.4779999999999998</v>
      </c>
      <c r="G101" s="51">
        <v>7.2539999999999996</v>
      </c>
      <c r="H101" s="59">
        <f t="shared" si="16"/>
        <v>1.6280000000000001</v>
      </c>
      <c r="I101" s="109">
        <f t="shared" si="14"/>
        <v>0.20412</v>
      </c>
      <c r="J101" s="111">
        <f t="shared" si="13"/>
        <v>1.8321200000000002</v>
      </c>
    </row>
    <row r="102" spans="1:10" ht="18.75" customHeight="1" x14ac:dyDescent="0.2">
      <c r="A102" s="140"/>
      <c r="B102" s="9">
        <v>94</v>
      </c>
      <c r="C102" s="77">
        <v>37.200000000000003</v>
      </c>
      <c r="D102" s="49" t="s">
        <v>132</v>
      </c>
      <c r="E102" s="59">
        <v>1.698</v>
      </c>
      <c r="F102" s="59">
        <v>2.2240000000000002</v>
      </c>
      <c r="G102" s="59">
        <v>2.1930000000000001</v>
      </c>
      <c r="H102" s="59">
        <f t="shared" si="16"/>
        <v>0.52600000000000025</v>
      </c>
      <c r="I102" s="109">
        <f t="shared" si="14"/>
        <v>0.13392000000000001</v>
      </c>
      <c r="J102" s="111">
        <f t="shared" si="13"/>
        <v>0.65992000000000028</v>
      </c>
    </row>
    <row r="103" spans="1:10" ht="18.75" customHeight="1" x14ac:dyDescent="0.2">
      <c r="A103" s="140"/>
      <c r="B103" s="9">
        <v>95</v>
      </c>
      <c r="C103" s="77">
        <v>106.2</v>
      </c>
      <c r="D103" s="49" t="s">
        <v>133</v>
      </c>
      <c r="E103" s="51">
        <v>6.0259999999999998</v>
      </c>
      <c r="F103" s="51">
        <v>8.1630000000000003</v>
      </c>
      <c r="G103" s="51">
        <v>7.875</v>
      </c>
      <c r="H103" s="59">
        <f t="shared" si="16"/>
        <v>2.1370000000000005</v>
      </c>
      <c r="I103" s="109">
        <f t="shared" si="14"/>
        <v>0.38231999999999999</v>
      </c>
      <c r="J103" s="111">
        <f t="shared" si="13"/>
        <v>2.5193200000000004</v>
      </c>
    </row>
    <row r="104" spans="1:10" ht="18.75" customHeight="1" thickBot="1" x14ac:dyDescent="0.25">
      <c r="A104" s="142"/>
      <c r="B104" s="14">
        <v>96</v>
      </c>
      <c r="C104" s="78">
        <v>56.6</v>
      </c>
      <c r="D104" s="54" t="s">
        <v>134</v>
      </c>
      <c r="E104" s="65">
        <v>3.7360000000000002</v>
      </c>
      <c r="F104" s="65">
        <v>5.2560000000000002</v>
      </c>
      <c r="G104" s="65">
        <v>5.0209999999999999</v>
      </c>
      <c r="H104" s="65">
        <f t="shared" si="16"/>
        <v>1.52</v>
      </c>
      <c r="I104" s="109">
        <f t="shared" si="14"/>
        <v>0.20376</v>
      </c>
      <c r="J104" s="111">
        <f t="shared" si="13"/>
        <v>1.72376</v>
      </c>
    </row>
    <row r="105" spans="1:10" ht="18.75" customHeight="1" x14ac:dyDescent="0.2">
      <c r="A105" s="141">
        <v>13</v>
      </c>
      <c r="B105" s="11">
        <v>97</v>
      </c>
      <c r="C105" s="83">
        <v>110</v>
      </c>
      <c r="D105" s="64" t="s">
        <v>135</v>
      </c>
      <c r="E105" s="67">
        <v>8.952</v>
      </c>
      <c r="F105" s="67">
        <v>10.965999999999999</v>
      </c>
      <c r="G105" s="67">
        <v>10.691000000000001</v>
      </c>
      <c r="H105" s="67">
        <f t="shared" si="16"/>
        <v>2.0139999999999993</v>
      </c>
      <c r="I105" s="109">
        <f t="shared" si="14"/>
        <v>0.39599999999999996</v>
      </c>
      <c r="J105" s="111">
        <f t="shared" si="13"/>
        <v>2.4099999999999993</v>
      </c>
    </row>
    <row r="106" spans="1:10" ht="18.75" customHeight="1" x14ac:dyDescent="0.2">
      <c r="A106" s="140"/>
      <c r="B106" s="15">
        <v>98</v>
      </c>
      <c r="C106" s="80">
        <v>56.7</v>
      </c>
      <c r="D106" s="53" t="s">
        <v>136</v>
      </c>
      <c r="E106" s="68">
        <v>4.0049999999999999</v>
      </c>
      <c r="F106" s="68">
        <v>4.8609999999999998</v>
      </c>
      <c r="G106" s="68">
        <v>4.7690000000000001</v>
      </c>
      <c r="H106" s="68">
        <f t="shared" si="16"/>
        <v>0.85599999999999987</v>
      </c>
      <c r="I106" s="109">
        <f t="shared" si="14"/>
        <v>0.20412</v>
      </c>
      <c r="J106" s="111">
        <f t="shared" si="13"/>
        <v>1.06012</v>
      </c>
    </row>
    <row r="107" spans="1:10" ht="18.75" customHeight="1" x14ac:dyDescent="0.2">
      <c r="A107" s="140"/>
      <c r="B107" s="9">
        <v>99</v>
      </c>
      <c r="C107" s="77">
        <v>37.1</v>
      </c>
      <c r="D107" s="49" t="s">
        <v>137</v>
      </c>
      <c r="E107" s="51">
        <v>3.6629999999999998</v>
      </c>
      <c r="F107" s="51">
        <v>4.7480000000000002</v>
      </c>
      <c r="G107" s="51">
        <v>4.577</v>
      </c>
      <c r="H107" s="51">
        <f t="shared" si="16"/>
        <v>1.0850000000000004</v>
      </c>
      <c r="I107" s="109">
        <f t="shared" si="14"/>
        <v>0.13356000000000001</v>
      </c>
      <c r="J107" s="111">
        <f t="shared" si="13"/>
        <v>1.2185600000000005</v>
      </c>
    </row>
    <row r="108" spans="1:10" ht="18.75" customHeight="1" x14ac:dyDescent="0.2">
      <c r="A108" s="140"/>
      <c r="B108" s="9">
        <v>100</v>
      </c>
      <c r="C108" s="77">
        <v>110.9</v>
      </c>
      <c r="D108" s="49" t="s">
        <v>138</v>
      </c>
      <c r="E108" s="51">
        <v>10.353999999999999</v>
      </c>
      <c r="F108" s="51">
        <v>13.025</v>
      </c>
      <c r="G108" s="51">
        <v>12.58</v>
      </c>
      <c r="H108" s="51">
        <f t="shared" si="16"/>
        <v>2.6710000000000012</v>
      </c>
      <c r="I108" s="109">
        <f t="shared" si="14"/>
        <v>0.39923999999999998</v>
      </c>
      <c r="J108" s="111">
        <f t="shared" si="13"/>
        <v>3.070240000000001</v>
      </c>
    </row>
    <row r="109" spans="1:10" ht="18.75" customHeight="1" x14ac:dyDescent="0.2">
      <c r="A109" s="140"/>
      <c r="B109" s="9">
        <v>101</v>
      </c>
      <c r="C109" s="77">
        <v>56.7</v>
      </c>
      <c r="D109" s="49" t="s">
        <v>139</v>
      </c>
      <c r="E109" s="51">
        <v>33.720999999999997</v>
      </c>
      <c r="F109" s="51">
        <v>35.956000000000003</v>
      </c>
      <c r="G109" s="51">
        <v>35.609000000000002</v>
      </c>
      <c r="H109" s="51">
        <f t="shared" si="16"/>
        <v>2.2350000000000065</v>
      </c>
      <c r="I109" s="109">
        <f t="shared" si="14"/>
        <v>0.20412</v>
      </c>
      <c r="J109" s="111">
        <f t="shared" si="13"/>
        <v>2.4391200000000066</v>
      </c>
    </row>
    <row r="110" spans="1:10" ht="18.75" customHeight="1" x14ac:dyDescent="0.2">
      <c r="A110" s="140"/>
      <c r="B110" s="9">
        <v>102</v>
      </c>
      <c r="C110" s="77">
        <v>37.1</v>
      </c>
      <c r="D110" s="49" t="s">
        <v>140</v>
      </c>
      <c r="E110" s="51">
        <v>2.2879999999999998</v>
      </c>
      <c r="F110" s="51">
        <v>2.9550000000000001</v>
      </c>
      <c r="G110" s="51">
        <v>2.827</v>
      </c>
      <c r="H110" s="51">
        <f t="shared" si="16"/>
        <v>0.66700000000000026</v>
      </c>
      <c r="I110" s="109">
        <f t="shared" si="14"/>
        <v>0.13356000000000001</v>
      </c>
      <c r="J110" s="111">
        <f t="shared" si="13"/>
        <v>0.80056000000000027</v>
      </c>
    </row>
    <row r="111" spans="1:10" ht="18.75" customHeight="1" x14ac:dyDescent="0.2">
      <c r="A111" s="140"/>
      <c r="B111" s="9">
        <v>103</v>
      </c>
      <c r="C111" s="77">
        <v>111</v>
      </c>
      <c r="D111" s="49" t="s">
        <v>141</v>
      </c>
      <c r="E111" s="51">
        <v>9.6869999999999994</v>
      </c>
      <c r="F111" s="51">
        <v>12.237</v>
      </c>
      <c r="G111" s="51">
        <v>11.866</v>
      </c>
      <c r="H111" s="51">
        <f t="shared" si="16"/>
        <v>2.5500000000000007</v>
      </c>
      <c r="I111" s="109">
        <f t="shared" si="14"/>
        <v>0.39960000000000001</v>
      </c>
      <c r="J111" s="111">
        <f t="shared" si="13"/>
        <v>2.9496000000000007</v>
      </c>
    </row>
    <row r="112" spans="1:10" ht="18.75" customHeight="1" thickBot="1" x14ac:dyDescent="0.25">
      <c r="A112" s="142"/>
      <c r="B112" s="14">
        <v>104</v>
      </c>
      <c r="C112" s="78">
        <v>56.7</v>
      </c>
      <c r="D112" s="54" t="s">
        <v>142</v>
      </c>
      <c r="E112" s="55">
        <v>4.4539999999999997</v>
      </c>
      <c r="F112" s="55">
        <v>5.5949999999999998</v>
      </c>
      <c r="G112" s="55">
        <v>5.4710000000000001</v>
      </c>
      <c r="H112" s="55">
        <f>F112-E112</f>
        <v>1.141</v>
      </c>
      <c r="I112" s="109">
        <f t="shared" si="14"/>
        <v>0.20412</v>
      </c>
      <c r="J112" s="111">
        <f t="shared" si="13"/>
        <v>1.3451200000000001</v>
      </c>
    </row>
    <row r="113" spans="1:10" ht="18.75" customHeight="1" x14ac:dyDescent="0.2">
      <c r="A113" s="141">
        <v>14</v>
      </c>
      <c r="B113" s="11">
        <v>105</v>
      </c>
      <c r="C113" s="83">
        <v>110.1</v>
      </c>
      <c r="D113" s="64" t="s">
        <v>143</v>
      </c>
      <c r="E113" s="67">
        <v>8.74</v>
      </c>
      <c r="F113" s="67">
        <v>10.622</v>
      </c>
      <c r="G113" s="67">
        <v>10.369</v>
      </c>
      <c r="H113" s="67">
        <f>F113-E113</f>
        <v>1.8819999999999997</v>
      </c>
      <c r="I113" s="109">
        <f t="shared" si="14"/>
        <v>0.39635999999999999</v>
      </c>
      <c r="J113" s="111">
        <f t="shared" si="13"/>
        <v>2.2783599999999997</v>
      </c>
    </row>
    <row r="114" spans="1:10" ht="18.75" customHeight="1" x14ac:dyDescent="0.2">
      <c r="A114" s="140"/>
      <c r="B114" s="9">
        <v>106</v>
      </c>
      <c r="C114" s="77">
        <v>56.7</v>
      </c>
      <c r="D114" s="49" t="s">
        <v>144</v>
      </c>
      <c r="E114" s="51">
        <v>0</v>
      </c>
      <c r="F114" s="51">
        <v>0</v>
      </c>
      <c r="G114" s="51">
        <v>0</v>
      </c>
      <c r="H114" s="106">
        <f>223.58/8447.2*C114</f>
        <v>1.5007323136660669</v>
      </c>
      <c r="I114" s="109"/>
      <c r="J114" s="111">
        <f t="shared" si="13"/>
        <v>1.5007323136660669</v>
      </c>
    </row>
    <row r="115" spans="1:10" ht="18.75" customHeight="1" x14ac:dyDescent="0.2">
      <c r="A115" s="140"/>
      <c r="B115" s="9">
        <v>107</v>
      </c>
      <c r="C115" s="77">
        <v>37.1</v>
      </c>
      <c r="D115" s="49" t="s">
        <v>145</v>
      </c>
      <c r="E115" s="51">
        <v>2.95</v>
      </c>
      <c r="F115" s="51">
        <v>3.242</v>
      </c>
      <c r="G115" s="51">
        <v>3.2080000000000002</v>
      </c>
      <c r="H115" s="51">
        <f>F115-E115</f>
        <v>0.29199999999999982</v>
      </c>
      <c r="I115" s="109">
        <f>0.0036*C115</f>
        <v>0.13356000000000001</v>
      </c>
      <c r="J115" s="111">
        <f t="shared" si="13"/>
        <v>0.42555999999999983</v>
      </c>
    </row>
    <row r="116" spans="1:10" ht="18.75" customHeight="1" x14ac:dyDescent="0.2">
      <c r="A116" s="140"/>
      <c r="B116" s="9">
        <v>108</v>
      </c>
      <c r="C116" s="77">
        <v>110.9</v>
      </c>
      <c r="D116" s="49" t="s">
        <v>146</v>
      </c>
      <c r="E116" s="51">
        <v>6.9630000000000001</v>
      </c>
      <c r="F116" s="51">
        <v>8.9179999999999993</v>
      </c>
      <c r="G116" s="51">
        <v>8.6039999999999992</v>
      </c>
      <c r="H116" s="51">
        <f>F116-E116</f>
        <v>1.9549999999999992</v>
      </c>
      <c r="I116" s="109">
        <f>0.0036*C116</f>
        <v>0.39923999999999998</v>
      </c>
      <c r="J116" s="111">
        <f t="shared" si="13"/>
        <v>2.354239999999999</v>
      </c>
    </row>
    <row r="117" spans="1:10" ht="18.75" customHeight="1" x14ac:dyDescent="0.2">
      <c r="A117" s="140"/>
      <c r="B117" s="9">
        <v>109</v>
      </c>
      <c r="C117" s="77">
        <v>56.7</v>
      </c>
      <c r="D117" s="49" t="s">
        <v>147</v>
      </c>
      <c r="E117" s="51">
        <v>5.4139999999999997</v>
      </c>
      <c r="F117" s="51">
        <v>6.5</v>
      </c>
      <c r="G117" s="51">
        <v>6.3380000000000001</v>
      </c>
      <c r="H117" s="51">
        <f>F117-E117</f>
        <v>1.0860000000000003</v>
      </c>
      <c r="I117" s="109">
        <f>0.0036*C117</f>
        <v>0.20412</v>
      </c>
      <c r="J117" s="111">
        <f t="shared" si="13"/>
        <v>1.2901200000000004</v>
      </c>
    </row>
    <row r="118" spans="1:10" ht="18.75" customHeight="1" x14ac:dyDescent="0.2">
      <c r="A118" s="140"/>
      <c r="B118" s="9">
        <v>110</v>
      </c>
      <c r="C118" s="77">
        <v>37.200000000000003</v>
      </c>
      <c r="D118" s="49" t="s">
        <v>148</v>
      </c>
      <c r="E118" s="51">
        <v>1.8380000000000001</v>
      </c>
      <c r="F118" s="51">
        <v>3</v>
      </c>
      <c r="G118" s="51">
        <v>2.7709999999999999</v>
      </c>
      <c r="H118" s="51">
        <f>F118-E118</f>
        <v>1.1619999999999999</v>
      </c>
      <c r="I118" s="109">
        <f>0.0036*C118</f>
        <v>0.13392000000000001</v>
      </c>
      <c r="J118" s="111">
        <f t="shared" si="13"/>
        <v>1.29592</v>
      </c>
    </row>
    <row r="119" spans="1:10" ht="18.75" customHeight="1" x14ac:dyDescent="0.2">
      <c r="A119" s="140"/>
      <c r="B119" s="9">
        <v>111</v>
      </c>
      <c r="C119" s="77">
        <v>110.9</v>
      </c>
      <c r="D119" s="49" t="s">
        <v>149</v>
      </c>
      <c r="E119" s="51">
        <v>0</v>
      </c>
      <c r="F119" s="51">
        <v>0</v>
      </c>
      <c r="G119" s="51">
        <v>0</v>
      </c>
      <c r="H119" s="106">
        <f>223.58/8447.2*C119</f>
        <v>2.9352947722322189</v>
      </c>
      <c r="I119" s="109"/>
      <c r="J119" s="111">
        <f t="shared" si="13"/>
        <v>2.9352947722322189</v>
      </c>
    </row>
    <row r="120" spans="1:10" ht="18.75" customHeight="1" thickBot="1" x14ac:dyDescent="0.25">
      <c r="A120" s="142"/>
      <c r="B120" s="14">
        <v>112</v>
      </c>
      <c r="C120" s="78">
        <v>56.6</v>
      </c>
      <c r="D120" s="54" t="s">
        <v>150</v>
      </c>
      <c r="E120" s="55">
        <v>3.883</v>
      </c>
      <c r="F120" s="55">
        <v>5.01</v>
      </c>
      <c r="G120" s="55">
        <v>4.8179999999999996</v>
      </c>
      <c r="H120" s="55">
        <f>F120-E120</f>
        <v>1.1269999999999998</v>
      </c>
      <c r="I120" s="109">
        <f>0.0036*C120</f>
        <v>0.20376</v>
      </c>
      <c r="J120" s="111">
        <f t="shared" si="13"/>
        <v>1.3307599999999997</v>
      </c>
    </row>
    <row r="121" spans="1:10" ht="18.75" customHeight="1" x14ac:dyDescent="0.2">
      <c r="A121" s="141">
        <v>15</v>
      </c>
      <c r="B121" s="13">
        <v>113</v>
      </c>
      <c r="C121" s="81">
        <v>110</v>
      </c>
      <c r="D121" s="60" t="s">
        <v>151</v>
      </c>
      <c r="E121" s="66">
        <v>0</v>
      </c>
      <c r="F121" s="66">
        <v>0</v>
      </c>
      <c r="G121" s="66">
        <v>0</v>
      </c>
      <c r="H121" s="106">
        <f>223.58/8447.2*C121</f>
        <v>2.9114736243962493</v>
      </c>
      <c r="I121" s="109"/>
      <c r="J121" s="111">
        <f t="shared" si="13"/>
        <v>2.9114736243962493</v>
      </c>
    </row>
    <row r="122" spans="1:10" ht="18.75" customHeight="1" x14ac:dyDescent="0.2">
      <c r="A122" s="140"/>
      <c r="B122" s="9">
        <v>114</v>
      </c>
      <c r="C122" s="77">
        <v>56.8</v>
      </c>
      <c r="D122" s="49" t="s">
        <v>152</v>
      </c>
      <c r="E122" s="51">
        <v>5.3490000000000002</v>
      </c>
      <c r="F122" s="51">
        <v>6.5</v>
      </c>
      <c r="G122" s="51">
        <v>6.3849999999999998</v>
      </c>
      <c r="H122" s="51">
        <f>F122-E122</f>
        <v>1.1509999999999998</v>
      </c>
      <c r="I122" s="109">
        <f>0.0036*C122</f>
        <v>0.20448</v>
      </c>
      <c r="J122" s="111">
        <f t="shared" si="13"/>
        <v>1.3554799999999998</v>
      </c>
    </row>
    <row r="123" spans="1:10" ht="18.75" customHeight="1" x14ac:dyDescent="0.2">
      <c r="A123" s="140"/>
      <c r="B123" s="9">
        <v>115</v>
      </c>
      <c r="C123" s="77">
        <v>37.1</v>
      </c>
      <c r="D123" s="49" t="s">
        <v>153</v>
      </c>
      <c r="E123" s="51">
        <v>0.98</v>
      </c>
      <c r="F123" s="51">
        <v>1.84</v>
      </c>
      <c r="G123" s="51">
        <v>1.702</v>
      </c>
      <c r="H123" s="51">
        <f t="shared" ref="H123:H138" si="17">F123-E123</f>
        <v>0.8600000000000001</v>
      </c>
      <c r="I123" s="109">
        <f>0.0036*C123</f>
        <v>0.13356000000000001</v>
      </c>
      <c r="J123" s="111">
        <f t="shared" si="13"/>
        <v>0.99356000000000011</v>
      </c>
    </row>
    <row r="124" spans="1:10" ht="18.75" customHeight="1" x14ac:dyDescent="0.2">
      <c r="A124" s="140"/>
      <c r="B124" s="9">
        <v>116</v>
      </c>
      <c r="C124" s="77">
        <v>110.9</v>
      </c>
      <c r="D124" s="49" t="s">
        <v>154</v>
      </c>
      <c r="E124" s="59">
        <v>0</v>
      </c>
      <c r="F124" s="59">
        <v>0</v>
      </c>
      <c r="G124" s="59">
        <v>0</v>
      </c>
      <c r="H124" s="106">
        <f>223.58/8447.2*C124</f>
        <v>2.9352947722322189</v>
      </c>
      <c r="I124" s="109"/>
      <c r="J124" s="111">
        <f t="shared" si="13"/>
        <v>2.9352947722322189</v>
      </c>
    </row>
    <row r="125" spans="1:10" ht="18.75" customHeight="1" x14ac:dyDescent="0.2">
      <c r="A125" s="140"/>
      <c r="B125" s="9">
        <v>117</v>
      </c>
      <c r="C125" s="77">
        <v>56.7</v>
      </c>
      <c r="D125" s="49" t="s">
        <v>155</v>
      </c>
      <c r="E125" s="59">
        <v>0</v>
      </c>
      <c r="F125" s="59">
        <v>0</v>
      </c>
      <c r="G125" s="59">
        <v>0</v>
      </c>
      <c r="H125" s="106">
        <f>223.58/8447.2*C125</f>
        <v>1.5007323136660669</v>
      </c>
      <c r="I125" s="109"/>
      <c r="J125" s="111">
        <f t="shared" si="13"/>
        <v>1.5007323136660669</v>
      </c>
    </row>
    <row r="126" spans="1:10" ht="18.75" customHeight="1" x14ac:dyDescent="0.2">
      <c r="A126" s="140"/>
      <c r="B126" s="9">
        <v>118</v>
      </c>
      <c r="C126" s="77">
        <v>37.1</v>
      </c>
      <c r="D126" s="49" t="s">
        <v>156</v>
      </c>
      <c r="E126" s="51">
        <v>19.908999999999999</v>
      </c>
      <c r="F126" s="51">
        <v>21.09</v>
      </c>
      <c r="G126" s="51">
        <v>20.870999999999999</v>
      </c>
      <c r="H126" s="51">
        <f t="shared" si="17"/>
        <v>1.1810000000000009</v>
      </c>
      <c r="I126" s="109">
        <f>0.0036*C126</f>
        <v>0.13356000000000001</v>
      </c>
      <c r="J126" s="111">
        <f t="shared" si="13"/>
        <v>1.3145600000000011</v>
      </c>
    </row>
    <row r="127" spans="1:10" ht="18.75" customHeight="1" x14ac:dyDescent="0.2">
      <c r="A127" s="140"/>
      <c r="B127" s="9">
        <v>119</v>
      </c>
      <c r="C127" s="77">
        <v>110.9</v>
      </c>
      <c r="D127" s="49" t="s">
        <v>157</v>
      </c>
      <c r="E127" s="51">
        <v>10.292</v>
      </c>
      <c r="F127" s="51">
        <v>13.07</v>
      </c>
      <c r="G127" s="51">
        <v>12.611000000000001</v>
      </c>
      <c r="H127" s="51">
        <f t="shared" si="17"/>
        <v>2.7780000000000005</v>
      </c>
      <c r="I127" s="109">
        <f>0.0036*C127</f>
        <v>0.39923999999999998</v>
      </c>
      <c r="J127" s="111">
        <f t="shared" si="13"/>
        <v>3.1772400000000003</v>
      </c>
    </row>
    <row r="128" spans="1:10" ht="18.75" customHeight="1" thickBot="1" x14ac:dyDescent="0.25">
      <c r="A128" s="140"/>
      <c r="B128" s="15">
        <v>120</v>
      </c>
      <c r="C128" s="80">
        <v>56.6</v>
      </c>
      <c r="D128" s="53" t="s">
        <v>158</v>
      </c>
      <c r="E128" s="51">
        <v>4.7629999999999999</v>
      </c>
      <c r="F128" s="51">
        <v>6.05</v>
      </c>
      <c r="G128" s="51">
        <v>5.8810000000000002</v>
      </c>
      <c r="H128" s="51">
        <f t="shared" si="17"/>
        <v>1.2869999999999999</v>
      </c>
      <c r="I128" s="109">
        <f>0.0036*C128</f>
        <v>0.20376</v>
      </c>
      <c r="J128" s="111">
        <f t="shared" si="13"/>
        <v>1.4907599999999999</v>
      </c>
    </row>
    <row r="129" spans="1:10" ht="18.75" customHeight="1" x14ac:dyDescent="0.2">
      <c r="A129" s="141">
        <v>16</v>
      </c>
      <c r="B129" s="159">
        <v>121</v>
      </c>
      <c r="C129" s="147">
        <v>131.6</v>
      </c>
      <c r="D129" s="64" t="s">
        <v>159</v>
      </c>
      <c r="E129" s="67">
        <v>32.704999999999998</v>
      </c>
      <c r="F129" s="67">
        <v>34.1</v>
      </c>
      <c r="G129" s="67">
        <v>33.762999999999998</v>
      </c>
      <c r="H129" s="67">
        <f t="shared" si="17"/>
        <v>1.3950000000000031</v>
      </c>
      <c r="I129" s="109">
        <f>0.0036*C129</f>
        <v>0.47375999999999996</v>
      </c>
      <c r="J129" s="111">
        <f t="shared" si="13"/>
        <v>1.8687600000000031</v>
      </c>
    </row>
    <row r="130" spans="1:10" ht="18.75" customHeight="1" x14ac:dyDescent="0.2">
      <c r="A130" s="140"/>
      <c r="B130" s="150"/>
      <c r="C130" s="148"/>
      <c r="D130" s="56" t="s">
        <v>160</v>
      </c>
      <c r="E130" s="63">
        <v>24.655999999999999</v>
      </c>
      <c r="F130" s="63">
        <v>26.39</v>
      </c>
      <c r="G130" s="63">
        <v>26.105</v>
      </c>
      <c r="H130" s="63">
        <f t="shared" si="17"/>
        <v>1.7340000000000018</v>
      </c>
      <c r="I130" s="109">
        <f>0.0036*C130</f>
        <v>0</v>
      </c>
      <c r="J130" s="111">
        <f t="shared" si="13"/>
        <v>1.7340000000000018</v>
      </c>
    </row>
    <row r="131" spans="1:10" ht="18.75" customHeight="1" x14ac:dyDescent="0.2">
      <c r="A131" s="140"/>
      <c r="B131" s="9">
        <v>122</v>
      </c>
      <c r="C131" s="77">
        <v>56.7</v>
      </c>
      <c r="D131" s="49" t="s">
        <v>161</v>
      </c>
      <c r="E131" s="51">
        <v>13.006</v>
      </c>
      <c r="F131" s="51">
        <v>13.006</v>
      </c>
      <c r="G131" s="51">
        <v>13.006</v>
      </c>
      <c r="H131" s="106">
        <f>223.58/8447.2*C131</f>
        <v>1.5007323136660669</v>
      </c>
      <c r="I131" s="109"/>
      <c r="J131" s="111">
        <f t="shared" si="13"/>
        <v>1.5007323136660669</v>
      </c>
    </row>
    <row r="132" spans="1:10" ht="18.75" customHeight="1" x14ac:dyDescent="0.2">
      <c r="A132" s="140"/>
      <c r="B132" s="9">
        <v>123</v>
      </c>
      <c r="C132" s="77">
        <v>37.1</v>
      </c>
      <c r="D132" s="49" t="s">
        <v>162</v>
      </c>
      <c r="E132" s="51">
        <v>13.364000000000001</v>
      </c>
      <c r="F132" s="51">
        <v>13.63</v>
      </c>
      <c r="G132" s="51">
        <v>13.364000000000001</v>
      </c>
      <c r="H132" s="51">
        <f t="shared" si="17"/>
        <v>0.26600000000000001</v>
      </c>
      <c r="I132" s="109">
        <f>0.0036*C132</f>
        <v>0.13356000000000001</v>
      </c>
      <c r="J132" s="111">
        <f t="shared" si="13"/>
        <v>0.39956000000000003</v>
      </c>
    </row>
    <row r="133" spans="1:10" ht="18.75" customHeight="1" x14ac:dyDescent="0.2">
      <c r="A133" s="140"/>
      <c r="B133" s="149">
        <v>124</v>
      </c>
      <c r="C133" s="151">
        <v>133.6</v>
      </c>
      <c r="D133" s="49" t="s">
        <v>163</v>
      </c>
      <c r="E133" s="51">
        <v>8.9930000000000003</v>
      </c>
      <c r="F133" s="51">
        <v>11.58</v>
      </c>
      <c r="G133" s="51">
        <v>11.218</v>
      </c>
      <c r="H133" s="51">
        <f t="shared" si="17"/>
        <v>2.5869999999999997</v>
      </c>
      <c r="I133" s="109">
        <f>0.0036*C133</f>
        <v>0.48095999999999994</v>
      </c>
      <c r="J133" s="111">
        <f t="shared" si="13"/>
        <v>3.0679599999999998</v>
      </c>
    </row>
    <row r="134" spans="1:10" ht="18.75" customHeight="1" x14ac:dyDescent="0.2">
      <c r="A134" s="140"/>
      <c r="B134" s="150"/>
      <c r="C134" s="148"/>
      <c r="D134" s="49" t="s">
        <v>164</v>
      </c>
      <c r="E134" s="51">
        <v>7.1429999999999998</v>
      </c>
      <c r="F134" s="51">
        <v>8.5299999999999994</v>
      </c>
      <c r="G134" s="51">
        <v>8.3889999999999993</v>
      </c>
      <c r="H134" s="51">
        <f t="shared" si="17"/>
        <v>1.3869999999999996</v>
      </c>
      <c r="I134" s="109">
        <f>0.0036*C134</f>
        <v>0</v>
      </c>
      <c r="J134" s="111">
        <f t="shared" si="13"/>
        <v>1.3869999999999996</v>
      </c>
    </row>
    <row r="135" spans="1:10" ht="18.75" customHeight="1" x14ac:dyDescent="0.2">
      <c r="A135" s="140"/>
      <c r="B135" s="9">
        <v>125</v>
      </c>
      <c r="C135" s="77">
        <v>56.7</v>
      </c>
      <c r="D135" s="49" t="s">
        <v>165</v>
      </c>
      <c r="E135" s="59">
        <v>23.059000000000001</v>
      </c>
      <c r="F135" s="59">
        <v>23.059000000000001</v>
      </c>
      <c r="G135" s="59">
        <v>23.701000000000001</v>
      </c>
      <c r="H135" s="106">
        <f>223.58/8447.2*C135</f>
        <v>1.5007323136660669</v>
      </c>
      <c r="I135" s="109"/>
      <c r="J135" s="111">
        <f t="shared" si="13"/>
        <v>1.5007323136660669</v>
      </c>
    </row>
    <row r="136" spans="1:10" ht="18.75" customHeight="1" x14ac:dyDescent="0.2">
      <c r="A136" s="140"/>
      <c r="B136" s="9">
        <v>126</v>
      </c>
      <c r="C136" s="77">
        <v>37.1</v>
      </c>
      <c r="D136" s="49" t="s">
        <v>166</v>
      </c>
      <c r="E136" s="51">
        <v>1.9930000000000001</v>
      </c>
      <c r="F136" s="51">
        <v>2.96</v>
      </c>
      <c r="G136" s="51">
        <v>2.782</v>
      </c>
      <c r="H136" s="51">
        <f t="shared" si="17"/>
        <v>0.96699999999999986</v>
      </c>
      <c r="I136" s="109">
        <f>0.0036*C136</f>
        <v>0.13356000000000001</v>
      </c>
      <c r="J136" s="111">
        <f t="shared" si="13"/>
        <v>1.1005599999999998</v>
      </c>
    </row>
    <row r="137" spans="1:10" ht="18.75" customHeight="1" x14ac:dyDescent="0.2">
      <c r="A137" s="140"/>
      <c r="B137" s="149">
        <v>127</v>
      </c>
      <c r="C137" s="151">
        <v>133.5</v>
      </c>
      <c r="D137" s="49" t="s">
        <v>167</v>
      </c>
      <c r="E137" s="51">
        <v>36.883000000000003</v>
      </c>
      <c r="F137" s="51">
        <v>39.369999999999997</v>
      </c>
      <c r="G137" s="51">
        <v>38.945999999999998</v>
      </c>
      <c r="H137" s="51">
        <f t="shared" si="17"/>
        <v>2.4869999999999948</v>
      </c>
      <c r="I137" s="109">
        <f>0.0036*C137</f>
        <v>0.48059999999999997</v>
      </c>
      <c r="J137" s="111">
        <f t="shared" si="13"/>
        <v>2.9675999999999947</v>
      </c>
    </row>
    <row r="138" spans="1:10" ht="18.75" customHeight="1" x14ac:dyDescent="0.2">
      <c r="A138" s="140"/>
      <c r="B138" s="150"/>
      <c r="C138" s="148"/>
      <c r="D138" s="49" t="s">
        <v>168</v>
      </c>
      <c r="E138" s="51">
        <v>26.346</v>
      </c>
      <c r="F138" s="51">
        <v>28.06</v>
      </c>
      <c r="G138" s="51">
        <v>27.765000000000001</v>
      </c>
      <c r="H138" s="51">
        <f t="shared" si="17"/>
        <v>1.7139999999999986</v>
      </c>
      <c r="I138" s="109">
        <f>0.0036*C138</f>
        <v>0</v>
      </c>
      <c r="J138" s="111">
        <f t="shared" si="13"/>
        <v>1.7139999999999986</v>
      </c>
    </row>
    <row r="139" spans="1:10" ht="18.75" customHeight="1" thickBot="1" x14ac:dyDescent="0.25">
      <c r="A139" s="142"/>
      <c r="B139" s="14">
        <v>128</v>
      </c>
      <c r="C139" s="78">
        <v>56.9</v>
      </c>
      <c r="D139" s="54" t="s">
        <v>169</v>
      </c>
      <c r="E139" s="55">
        <v>5.5</v>
      </c>
      <c r="F139" s="55">
        <v>6.72</v>
      </c>
      <c r="G139" s="55">
        <v>6.5449999999999999</v>
      </c>
      <c r="H139" s="55">
        <f>F139-E139</f>
        <v>1.2199999999999998</v>
      </c>
      <c r="I139" s="109">
        <f>0.0036*C139</f>
        <v>0.20483999999999999</v>
      </c>
      <c r="J139" s="111">
        <f t="shared" si="13"/>
        <v>1.4248399999999997</v>
      </c>
    </row>
    <row r="140" spans="1:10" ht="18.75" customHeight="1" x14ac:dyDescent="0.2">
      <c r="A140" s="141">
        <v>17</v>
      </c>
      <c r="B140" s="11">
        <v>129</v>
      </c>
      <c r="C140" s="83">
        <v>56.6</v>
      </c>
      <c r="D140" s="64" t="s">
        <v>170</v>
      </c>
      <c r="E140" s="67">
        <v>3.778</v>
      </c>
      <c r="F140" s="67">
        <v>4.2910000000000004</v>
      </c>
      <c r="G140" s="67">
        <v>4.2910000000000004</v>
      </c>
      <c r="H140" s="67">
        <f>F140-E140</f>
        <v>0.51300000000000034</v>
      </c>
      <c r="I140" s="109">
        <f>0.0036*C140</f>
        <v>0.20376</v>
      </c>
      <c r="J140" s="111">
        <f t="shared" si="13"/>
        <v>0.71676000000000029</v>
      </c>
    </row>
    <row r="141" spans="1:10" ht="18.75" customHeight="1" x14ac:dyDescent="0.2">
      <c r="A141" s="140"/>
      <c r="B141" s="9">
        <v>130</v>
      </c>
      <c r="C141" s="77">
        <v>37.200000000000003</v>
      </c>
      <c r="D141" s="49" t="s">
        <v>171</v>
      </c>
      <c r="E141" s="51">
        <v>9.93</v>
      </c>
      <c r="F141" s="51">
        <v>9.93</v>
      </c>
      <c r="G141" s="51">
        <v>9.93</v>
      </c>
      <c r="H141" s="106">
        <f>223.58/8447.2*C141</f>
        <v>0.98460744388673171</v>
      </c>
      <c r="I141" s="109"/>
      <c r="J141" s="111">
        <f t="shared" si="13"/>
        <v>0.98460744388673171</v>
      </c>
    </row>
    <row r="142" spans="1:10" ht="18.75" customHeight="1" x14ac:dyDescent="0.2">
      <c r="A142" s="140"/>
      <c r="B142" s="9">
        <v>131</v>
      </c>
      <c r="C142" s="77">
        <v>56.7</v>
      </c>
      <c r="D142" s="49" t="s">
        <v>172</v>
      </c>
      <c r="E142" s="51">
        <v>5.0209999999999999</v>
      </c>
      <c r="F142" s="51">
        <v>6.07</v>
      </c>
      <c r="G142" s="51">
        <v>5.8879999999999999</v>
      </c>
      <c r="H142" s="51">
        <f>F142-E142</f>
        <v>1.0490000000000004</v>
      </c>
      <c r="I142" s="109">
        <f>0.0036*C142</f>
        <v>0.20412</v>
      </c>
      <c r="J142" s="111">
        <f t="shared" si="13"/>
        <v>1.2531200000000005</v>
      </c>
    </row>
    <row r="143" spans="1:10" ht="18.75" customHeight="1" x14ac:dyDescent="0.2">
      <c r="A143" s="140"/>
      <c r="B143" s="9">
        <v>132</v>
      </c>
      <c r="C143" s="77">
        <v>37.1</v>
      </c>
      <c r="D143" s="49" t="s">
        <v>173</v>
      </c>
      <c r="E143" s="51">
        <v>2.8319999999999999</v>
      </c>
      <c r="F143" s="51">
        <v>3.39</v>
      </c>
      <c r="G143" s="51">
        <v>3.3860000000000001</v>
      </c>
      <c r="H143" s="51">
        <f>F143-E143</f>
        <v>0.55800000000000027</v>
      </c>
      <c r="I143" s="109">
        <f>0.0036*C143</f>
        <v>0.13356000000000001</v>
      </c>
      <c r="J143" s="111">
        <f t="shared" si="13"/>
        <v>0.69156000000000029</v>
      </c>
    </row>
    <row r="144" spans="1:10" ht="18.75" customHeight="1" x14ac:dyDescent="0.2">
      <c r="A144" s="140"/>
      <c r="B144" s="9">
        <v>133</v>
      </c>
      <c r="C144" s="77">
        <v>62.1</v>
      </c>
      <c r="D144" s="49" t="s">
        <v>174</v>
      </c>
      <c r="E144" s="51">
        <v>5.6609999999999996</v>
      </c>
      <c r="F144" s="51">
        <v>7.15</v>
      </c>
      <c r="G144" s="51">
        <v>6.9809999999999999</v>
      </c>
      <c r="H144" s="51">
        <f>F144-E144</f>
        <v>1.4890000000000008</v>
      </c>
      <c r="I144" s="109">
        <f>0.0036*C144</f>
        <v>0.22356000000000001</v>
      </c>
      <c r="J144" s="111">
        <f>H144+I144</f>
        <v>1.7125600000000007</v>
      </c>
    </row>
    <row r="145" spans="1:10" ht="18" customHeight="1" thickBot="1" x14ac:dyDescent="0.25">
      <c r="A145" s="142"/>
      <c r="B145" s="70">
        <v>134</v>
      </c>
      <c r="C145" s="85">
        <v>77</v>
      </c>
      <c r="D145" s="74"/>
      <c r="E145" s="75">
        <v>0</v>
      </c>
      <c r="F145" s="75">
        <v>0</v>
      </c>
      <c r="G145" s="75">
        <v>0</v>
      </c>
      <c r="H145" s="106">
        <f>223.58/8447.2*C145</f>
        <v>2.0380315370773747</v>
      </c>
      <c r="I145" s="111"/>
      <c r="J145" s="111">
        <f>H145+I145</f>
        <v>2.0380315370773747</v>
      </c>
    </row>
    <row r="146" spans="1:10" ht="23.25" customHeight="1" x14ac:dyDescent="0.25">
      <c r="A146" s="7"/>
      <c r="B146" s="2"/>
      <c r="C146" s="90">
        <f>SUM(C9:C145)</f>
        <v>8447.2000000000025</v>
      </c>
      <c r="D146" s="2"/>
      <c r="H146" s="107">
        <f>SUM(H9:H145)</f>
        <v>197.5603087887113</v>
      </c>
      <c r="I146" s="107">
        <f>SUM(I9:I145)</f>
        <v>26.508599999999976</v>
      </c>
      <c r="J146" s="107">
        <f>SUM(J9:J145)</f>
        <v>224.06890878871118</v>
      </c>
    </row>
    <row r="147" spans="1:10" x14ac:dyDescent="0.2">
      <c r="A147" s="7"/>
      <c r="B147" s="2"/>
      <c r="C147" s="2"/>
      <c r="D147" s="2"/>
    </row>
    <row r="148" spans="1:10" x14ac:dyDescent="0.2">
      <c r="A148" s="6"/>
      <c r="B148" s="1" t="s">
        <v>0</v>
      </c>
      <c r="C148" s="1"/>
      <c r="D148" s="1"/>
    </row>
    <row r="149" spans="1:10" x14ac:dyDescent="0.2">
      <c r="A149" s="6"/>
      <c r="B149" s="1" t="s">
        <v>1</v>
      </c>
      <c r="C149" s="1"/>
      <c r="D149" s="1"/>
    </row>
    <row r="151" spans="1:10" x14ac:dyDescent="0.2">
      <c r="C151" s="8"/>
      <c r="D151" s="8"/>
    </row>
    <row r="152" spans="1:10" x14ac:dyDescent="0.2">
      <c r="C152" s="8"/>
      <c r="D152" s="8"/>
    </row>
    <row r="153" spans="1:10" x14ac:dyDescent="0.2">
      <c r="C153" s="8"/>
      <c r="D153" s="8"/>
    </row>
    <row r="154" spans="1:10" x14ac:dyDescent="0.2">
      <c r="C154" s="8"/>
      <c r="D154" s="8"/>
    </row>
  </sheetData>
  <mergeCells count="34">
    <mergeCell ref="A57:A64"/>
    <mergeCell ref="A65:A72"/>
    <mergeCell ref="A73:A80"/>
    <mergeCell ref="B129:B130"/>
    <mergeCell ref="A2:J2"/>
    <mergeCell ref="A3:J3"/>
    <mergeCell ref="A5:A7"/>
    <mergeCell ref="B5:B7"/>
    <mergeCell ref="A9:A16"/>
    <mergeCell ref="D5:D7"/>
    <mergeCell ref="I5:I7"/>
    <mergeCell ref="J5:J7"/>
    <mergeCell ref="C5:C7"/>
    <mergeCell ref="G5:G7"/>
    <mergeCell ref="E5:F5"/>
    <mergeCell ref="H5:H7"/>
    <mergeCell ref="C129:C130"/>
    <mergeCell ref="A129:A139"/>
    <mergeCell ref="A140:A145"/>
    <mergeCell ref="A105:A112"/>
    <mergeCell ref="B133:B134"/>
    <mergeCell ref="C133:C134"/>
    <mergeCell ref="B137:B138"/>
    <mergeCell ref="C137:C138"/>
    <mergeCell ref="A17:A24"/>
    <mergeCell ref="A25:A32"/>
    <mergeCell ref="A113:A120"/>
    <mergeCell ref="A121:A128"/>
    <mergeCell ref="A33:A40"/>
    <mergeCell ref="A41:A48"/>
    <mergeCell ref="A81:A88"/>
    <mergeCell ref="A89:A96"/>
    <mergeCell ref="A97:A104"/>
    <mergeCell ref="A49:A56"/>
  </mergeCells>
  <pageMargins left="0.23622047244094491" right="0.23622047244094491" top="0.74803149606299213" bottom="0.15748031496062992" header="0.31496062992125984" footer="0.31496062992125984"/>
  <pageSetup paperSize="9" scale="78" fitToHeight="4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3" sqref="B3"/>
    </sheetView>
  </sheetViews>
  <sheetFormatPr defaultRowHeight="12.75" x14ac:dyDescent="0.2"/>
  <cols>
    <col min="1" max="1" width="11.5703125" customWidth="1"/>
    <col min="2" max="2" width="18" customWidth="1"/>
    <col min="3" max="3" width="14.85546875" customWidth="1"/>
    <col min="4" max="4" width="16" customWidth="1"/>
    <col min="5" max="5" width="16.140625" customWidth="1"/>
    <col min="6" max="6" width="15.42578125" customWidth="1"/>
  </cols>
  <sheetData>
    <row r="1" spans="1:6" ht="15" x14ac:dyDescent="0.25">
      <c r="A1" s="22" t="s">
        <v>20</v>
      </c>
    </row>
    <row r="2" spans="1:6" ht="15" x14ac:dyDescent="0.25">
      <c r="A2" s="22" t="s">
        <v>28</v>
      </c>
    </row>
    <row r="3" spans="1:6" x14ac:dyDescent="0.2">
      <c r="A3" t="s">
        <v>181</v>
      </c>
    </row>
    <row r="5" spans="1:6" ht="38.25" x14ac:dyDescent="0.2">
      <c r="A5" s="24" t="s">
        <v>22</v>
      </c>
      <c r="B5" s="24" t="s">
        <v>23</v>
      </c>
      <c r="C5" s="24" t="s">
        <v>29</v>
      </c>
      <c r="D5" s="24" t="s">
        <v>30</v>
      </c>
      <c r="E5" s="24" t="s">
        <v>31</v>
      </c>
      <c r="F5" s="24" t="s">
        <v>32</v>
      </c>
    </row>
    <row r="6" spans="1:6" x14ac:dyDescent="0.2">
      <c r="A6" s="31">
        <v>31721</v>
      </c>
      <c r="B6" s="24" t="s">
        <v>41</v>
      </c>
      <c r="C6" s="32">
        <v>4398.3</v>
      </c>
      <c r="D6" s="32">
        <v>4646.38</v>
      </c>
      <c r="E6" s="33">
        <f>D6-C6</f>
        <v>248.07999999999993</v>
      </c>
      <c r="F6" s="17"/>
    </row>
    <row r="7" spans="1:6" x14ac:dyDescent="0.2">
      <c r="A7" s="34"/>
      <c r="B7" s="35"/>
      <c r="C7" s="36"/>
      <c r="D7" s="37"/>
      <c r="E7" s="38"/>
      <c r="F7" s="39"/>
    </row>
    <row r="8" spans="1:6" ht="28.5" customHeight="1" x14ac:dyDescent="0.2">
      <c r="A8" s="40"/>
      <c r="B8" s="40"/>
      <c r="C8" s="41"/>
      <c r="D8" s="42"/>
      <c r="E8" s="27"/>
      <c r="F8" s="40"/>
    </row>
    <row r="9" spans="1:6" ht="18.75" x14ac:dyDescent="0.3">
      <c r="A9" t="s">
        <v>190</v>
      </c>
      <c r="E9" s="43">
        <v>197.56</v>
      </c>
    </row>
    <row r="10" spans="1:6" ht="18.75" x14ac:dyDescent="0.3">
      <c r="A10" t="s">
        <v>191</v>
      </c>
      <c r="E10" s="43">
        <v>24.5</v>
      </c>
    </row>
    <row r="11" spans="1:6" ht="18.75" x14ac:dyDescent="0.3">
      <c r="A11" t="s">
        <v>192</v>
      </c>
      <c r="E11" s="43">
        <f>E6-E10</f>
        <v>223.57999999999993</v>
      </c>
    </row>
    <row r="12" spans="1:6" ht="18.75" x14ac:dyDescent="0.3">
      <c r="A12" t="s">
        <v>34</v>
      </c>
      <c r="E12" s="43">
        <v>105.12</v>
      </c>
    </row>
    <row r="13" spans="1:6" ht="18.75" x14ac:dyDescent="0.3">
      <c r="A13" t="s">
        <v>35</v>
      </c>
      <c r="E13" s="43">
        <v>2061.11</v>
      </c>
    </row>
    <row r="14" spans="1:6" ht="18.75" x14ac:dyDescent="0.3">
      <c r="A14" t="s">
        <v>36</v>
      </c>
      <c r="E14" s="105">
        <f>E11-E9</f>
        <v>26.019999999999925</v>
      </c>
    </row>
    <row r="15" spans="1:6" ht="21" x14ac:dyDescent="0.45">
      <c r="A15" t="s">
        <v>33</v>
      </c>
      <c r="E15" s="44">
        <v>3.5999999999999999E-3</v>
      </c>
    </row>
    <row r="16" spans="1:6" ht="18.75" x14ac:dyDescent="0.3">
      <c r="A16" t="s">
        <v>37</v>
      </c>
      <c r="E16" s="45">
        <v>8447.2000000000007</v>
      </c>
    </row>
    <row r="21" spans="4:4" ht="15" x14ac:dyDescent="0.2">
      <c r="D21" s="28"/>
    </row>
    <row r="22" spans="4:4" x14ac:dyDescent="0.2">
      <c r="D22" s="29"/>
    </row>
    <row r="24" spans="4:4" ht="15" x14ac:dyDescent="0.25">
      <c r="D24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 вода</vt:lpstr>
      <vt:lpstr>Свод электричество</vt:lpstr>
      <vt:lpstr>Теплоснабжение</vt:lpstr>
      <vt:lpstr>ОПУ ТЭ</vt:lpstr>
      <vt:lpstr>Теплоснабжение!Область_печати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Yuri</cp:lastModifiedBy>
  <cp:lastPrinted>2018-03-19T17:55:50Z</cp:lastPrinted>
  <dcterms:created xsi:type="dcterms:W3CDTF">2007-02-01T23:04:36Z</dcterms:created>
  <dcterms:modified xsi:type="dcterms:W3CDTF">2018-04-13T19:03:46Z</dcterms:modified>
</cp:coreProperties>
</file>