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650" tabRatio="733" activeTab="3"/>
  </bookViews>
  <sheets>
    <sheet name="Электричество" sheetId="7" r:id="rId1"/>
    <sheet name="Вода" sheetId="2" r:id="rId2"/>
    <sheet name="Тепло" sheetId="3" r:id="rId3"/>
    <sheet name="Расчет платы на один гараж" sheetId="4" r:id="rId4"/>
  </sheets>
  <calcPr calcId="162913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1" i="7" l="1"/>
  <c r="E11" i="7"/>
  <c r="E10" i="7"/>
  <c r="G10" i="7" s="1"/>
  <c r="H10" i="7" s="1"/>
  <c r="E9" i="7"/>
  <c r="G9" i="7" s="1"/>
  <c r="H9" i="7" s="1"/>
  <c r="E8" i="7"/>
  <c r="G8" i="7" s="1"/>
  <c r="H8" i="7" s="1"/>
  <c r="E7" i="7"/>
  <c r="G7" i="7" s="1"/>
  <c r="H7" i="7" s="1"/>
  <c r="H12" i="7" l="1"/>
  <c r="C5" i="4" s="1"/>
  <c r="E7" i="2" l="1"/>
  <c r="F7" i="2" s="1"/>
  <c r="F8" i="2" s="1"/>
  <c r="E8" i="4"/>
  <c r="E9" i="4" s="1"/>
  <c r="F8" i="3"/>
  <c r="C7" i="4" s="1"/>
  <c r="E7" i="4" s="1"/>
  <c r="E7" i="3"/>
  <c r="C6" i="4" l="1"/>
  <c r="E6" i="4" s="1"/>
  <c r="E5" i="4"/>
  <c r="E13" i="4" l="1"/>
</calcChain>
</file>

<file path=xl/sharedStrings.xml><?xml version="1.0" encoding="utf-8"?>
<sst xmlns="http://schemas.openxmlformats.org/spreadsheetml/2006/main" count="78" uniqueCount="56">
  <si>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</si>
  <si>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</si>
  <si>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</si>
  <si>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</si>
  <si>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</si>
  <si>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</si>
  <si>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</si>
  <si>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</si>
  <si>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</si>
  <si>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</si>
  <si>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</si>
  <si>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</si>
  <si>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</si>
  <si>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200/5</t>
  </si>
  <si>
    <t>Гаражный комплекс (Ввод-1)</t>
  </si>
  <si>
    <t>150/5</t>
  </si>
  <si>
    <t>Гаражный комплекс (Ввод-2)</t>
  </si>
  <si>
    <t>Гаражный комплекс (Насос-1)</t>
  </si>
  <si>
    <t>Гаражный комплекс (насос резервн. линия)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</si>
  <si>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</si>
  <si>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</si>
  <si>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</si>
  <si>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</si>
  <si>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</si>
  <si>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</si>
  <si>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</si>
  <si>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</si>
  <si>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</si>
  <si>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</si>
  <si>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</si>
  <si>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</si>
  <si>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</si>
  <si>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</si>
  <si>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</si>
  <si>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</si>
  <si>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</si>
  <si>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</si>
  <si>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</si>
  <si>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</si>
  <si>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</si>
  <si>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</si>
  <si>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</si>
  <si>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</si>
  <si>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</si>
  <si>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</t>
  </si>
  <si>
    <t>Расход электро-энергии с учетом потерь</t>
    <phoneticPr fontId="2" type="noConversion"/>
  </si>
  <si>
    <t>" Диалог ДМ "</t>
  </si>
  <si>
    <t>№ 36333102</t>
  </si>
  <si>
    <t>№ 36335031</t>
  </si>
  <si>
    <t>№ 36334278</t>
  </si>
  <si>
    <t>№ 009114148064011</t>
  </si>
  <si>
    <t>№ 009114146148076</t>
  </si>
  <si>
    <t>предыдущ. (на момент установки)</t>
  </si>
  <si>
    <t>В коррекцию нужно добавить Q ошибки</t>
  </si>
  <si>
    <t>Сентябрь</t>
  </si>
  <si>
    <t>ОТЧЕТ за  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</si>
</sst>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u val="singleAccounting"/>
      <sz val="14"/>
      <color indexed="8"/>
      <name val="Arial"/>
      <family val="2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64" fontId="12" fillId="0" borderId="6" xfId="1" applyFont="1" applyBorder="1" applyAlignment="1"/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17" fillId="0" borderId="0" xfId="0" applyFont="1"/>
    <xf numFmtId="43" fontId="18" fillId="0" borderId="0" xfId="0" applyNumberFormat="1" applyFont="1"/>
    <xf numFmtId="1" fontId="4" fillId="0" borderId="2" xfId="0" applyNumberFormat="1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top" wrapText="1"/>
    </xf>
    <xf numFmtId="1" fontId="19" fillId="0" borderId="2" xfId="0" applyNumberFormat="1" applyFont="1" applyBorder="1" applyAlignment="1">
      <alignment horizontal="left"/>
    </xf>
    <xf numFmtId="0" fontId="20" fillId="0" borderId="0" xfId="0" applyFont="1" applyAlignment="1"/>
    <xf numFmtId="0" fontId="21" fillId="0" borderId="0" xfId="0" applyFont="1"/>
    <xf numFmtId="0" fontId="22" fillId="0" borderId="6" xfId="0" applyFont="1" applyBorder="1" applyAlignment="1"/>
    <xf numFmtId="0" fontId="19" fillId="0" borderId="0" xfId="0" applyFont="1"/>
    <xf numFmtId="0" fontId="24" fillId="0" borderId="2" xfId="0" applyFont="1" applyBorder="1" applyAlignment="1">
      <alignment horizontal="center" wrapText="1"/>
    </xf>
    <xf numFmtId="0" fontId="23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15"/>
  <sheetViews>
    <sheetView topLeftCell="A2" zoomScale="70" zoomScaleNormal="70" workbookViewId="0">
      <selection activeCell="H12" sqref="H12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8" width="23.140625" style="3" customWidth="1"/>
    <col min="9" max="16384" width="8.85546875" style="3"/>
  </cols>
  <sheetData>
    <row r="1" spans="1:10" x14ac:dyDescent="0.3">
      <c r="A1" s="1" t="s">
        <v>27</v>
      </c>
      <c r="B1" s="2"/>
      <c r="C1" s="2"/>
      <c r="D1" s="2"/>
      <c r="E1" s="2"/>
      <c r="H1" s="20">
        <v>44462</v>
      </c>
    </row>
    <row r="2" spans="1:10" x14ac:dyDescent="0.3">
      <c r="A2" s="1" t="s">
        <v>19</v>
      </c>
      <c r="B2" s="40" t="s">
        <v>46</v>
      </c>
      <c r="C2" s="2"/>
      <c r="D2" s="2"/>
      <c r="E2" s="2"/>
    </row>
    <row r="3" spans="1:10" ht="19.5" thickBot="1" x14ac:dyDescent="0.35">
      <c r="A3" s="5"/>
      <c r="B3" s="6"/>
      <c r="H3" s="4" t="s">
        <v>54</v>
      </c>
    </row>
    <row r="4" spans="1:10" ht="19.5" thickBot="1" x14ac:dyDescent="0.35">
      <c r="A4" s="50" t="s">
        <v>1</v>
      </c>
      <c r="B4" s="46" t="s">
        <v>2</v>
      </c>
      <c r="C4" s="46" t="s">
        <v>3</v>
      </c>
      <c r="D4" s="46"/>
      <c r="E4" s="53" t="s">
        <v>4</v>
      </c>
      <c r="F4" s="53" t="s">
        <v>5</v>
      </c>
      <c r="G4" s="46" t="s">
        <v>6</v>
      </c>
      <c r="H4" s="46" t="s">
        <v>45</v>
      </c>
    </row>
    <row r="5" spans="1:10" ht="19.5" thickBot="1" x14ac:dyDescent="0.35">
      <c r="A5" s="51"/>
      <c r="B5" s="46"/>
      <c r="C5" s="46"/>
      <c r="D5" s="46"/>
      <c r="E5" s="51"/>
      <c r="F5" s="51"/>
      <c r="G5" s="46"/>
      <c r="H5" s="46"/>
    </row>
    <row r="6" spans="1:10" ht="38.1" customHeight="1" thickBot="1" x14ac:dyDescent="0.35">
      <c r="A6" s="52"/>
      <c r="B6" s="46"/>
      <c r="C6" s="44" t="s">
        <v>52</v>
      </c>
      <c r="D6" s="8" t="s">
        <v>8</v>
      </c>
      <c r="E6" s="52"/>
      <c r="F6" s="52"/>
      <c r="G6" s="46"/>
      <c r="H6" s="46"/>
    </row>
    <row r="7" spans="1:10" ht="61.5" customHeight="1" thickBot="1" x14ac:dyDescent="0.35">
      <c r="A7" s="9" t="s">
        <v>12</v>
      </c>
      <c r="B7" s="10" t="s">
        <v>47</v>
      </c>
      <c r="C7" s="10">
        <v>2528</v>
      </c>
      <c r="D7" s="10">
        <v>2555</v>
      </c>
      <c r="E7" s="11">
        <f>D7-C7</f>
        <v>27</v>
      </c>
      <c r="F7" s="10" t="s">
        <v>13</v>
      </c>
      <c r="G7" s="11">
        <f>E7*40</f>
        <v>1080</v>
      </c>
      <c r="H7" s="37">
        <f>G7*1.06492</f>
        <v>1150.1136000000001</v>
      </c>
    </row>
    <row r="8" spans="1:10" ht="61.5" customHeight="1" thickBot="1" x14ac:dyDescent="0.35">
      <c r="A8" s="13" t="s">
        <v>14</v>
      </c>
      <c r="B8" s="10" t="s">
        <v>48</v>
      </c>
      <c r="C8" s="10">
        <v>3593</v>
      </c>
      <c r="D8" s="10">
        <v>3643</v>
      </c>
      <c r="E8" s="11">
        <f>D8-C8</f>
        <v>50</v>
      </c>
      <c r="F8" s="10" t="s">
        <v>15</v>
      </c>
      <c r="G8" s="11">
        <f>E8*30</f>
        <v>1500</v>
      </c>
      <c r="H8" s="37">
        <f t="shared" ref="H8:H11" si="0">G8*1.06492</f>
        <v>1597.38</v>
      </c>
    </row>
    <row r="9" spans="1:10" ht="61.5" customHeight="1" thickBot="1" x14ac:dyDescent="0.35">
      <c r="A9" s="13" t="s">
        <v>16</v>
      </c>
      <c r="B9" s="10" t="s">
        <v>49</v>
      </c>
      <c r="C9" s="10">
        <v>5852</v>
      </c>
      <c r="D9" s="10">
        <v>5915</v>
      </c>
      <c r="E9" s="11">
        <f>D9-C9</f>
        <v>63</v>
      </c>
      <c r="F9" s="10" t="s">
        <v>15</v>
      </c>
      <c r="G9" s="11">
        <f>E9*30</f>
        <v>1890</v>
      </c>
      <c r="H9" s="37">
        <f t="shared" si="0"/>
        <v>2012.6988000000001</v>
      </c>
      <c r="J9" s="14"/>
    </row>
    <row r="10" spans="1:10" ht="61.5" customHeight="1" thickBot="1" x14ac:dyDescent="0.35">
      <c r="A10" s="15" t="s">
        <v>17</v>
      </c>
      <c r="B10" s="10" t="s">
        <v>50</v>
      </c>
      <c r="C10" s="10">
        <v>298</v>
      </c>
      <c r="D10" s="10">
        <v>323</v>
      </c>
      <c r="E10" s="11">
        <f>D10-C10</f>
        <v>25</v>
      </c>
      <c r="F10" s="10">
        <v>1</v>
      </c>
      <c r="G10" s="11">
        <f>E10</f>
        <v>25</v>
      </c>
      <c r="H10" s="37">
        <f t="shared" si="0"/>
        <v>26.623000000000001</v>
      </c>
      <c r="I10" s="14"/>
    </row>
    <row r="11" spans="1:10" ht="61.5" customHeight="1" thickBot="1" x14ac:dyDescent="0.35">
      <c r="A11" s="13" t="s">
        <v>18</v>
      </c>
      <c r="B11" s="16" t="s">
        <v>51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H11" s="37">
        <f t="shared" si="0"/>
        <v>0</v>
      </c>
      <c r="I11" s="14"/>
    </row>
    <row r="12" spans="1:10" ht="18" customHeight="1" thickBot="1" x14ac:dyDescent="0.35">
      <c r="A12" s="47" t="s">
        <v>9</v>
      </c>
      <c r="B12" s="48"/>
      <c r="C12" s="48"/>
      <c r="D12" s="48"/>
      <c r="E12" s="48"/>
      <c r="F12" s="49"/>
      <c r="G12" s="38"/>
      <c r="H12" s="39">
        <f>SUM(H7:H11)</f>
        <v>4786.8153999999995</v>
      </c>
    </row>
    <row r="13" spans="1:10" x14ac:dyDescent="0.3">
      <c r="A13" s="45"/>
    </row>
    <row r="15" spans="1:10" x14ac:dyDescent="0.3">
      <c r="A15" s="3" t="s">
        <v>10</v>
      </c>
      <c r="C15" s="3" t="s">
        <v>11</v>
      </c>
    </row>
  </sheetData>
  <mergeCells count="8">
    <mergeCell ref="H4:H6"/>
    <mergeCell ref="A12:F12"/>
    <mergeCell ref="A4:A6"/>
    <mergeCell ref="B4:B6"/>
    <mergeCell ref="C4:D5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11"/>
  <sheetViews>
    <sheetView workbookViewId="0">
      <selection activeCell="F8" sqref="F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44462</v>
      </c>
    </row>
    <row r="2" spans="1:7" x14ac:dyDescent="0.3">
      <c r="A2" s="1" t="s">
        <v>19</v>
      </c>
      <c r="B2" s="40" t="s">
        <v>46</v>
      </c>
      <c r="C2" s="2"/>
      <c r="D2" s="2"/>
      <c r="E2" s="2"/>
    </row>
    <row r="3" spans="1:7" ht="19.5" thickBot="1" x14ac:dyDescent="0.35">
      <c r="A3" s="5"/>
      <c r="B3" s="6"/>
      <c r="F3" s="4" t="s">
        <v>54</v>
      </c>
    </row>
    <row r="4" spans="1:7" ht="17.100000000000001" customHeight="1" thickBot="1" x14ac:dyDescent="0.35">
      <c r="A4" s="50" t="s">
        <v>1</v>
      </c>
      <c r="B4" s="46" t="s">
        <v>2</v>
      </c>
      <c r="C4" s="46" t="s">
        <v>20</v>
      </c>
      <c r="D4" s="46"/>
      <c r="E4" s="53" t="s">
        <v>4</v>
      </c>
      <c r="F4" s="46" t="s">
        <v>25</v>
      </c>
    </row>
    <row r="5" spans="1:7" ht="19.5" thickBot="1" x14ac:dyDescent="0.35">
      <c r="A5" s="51"/>
      <c r="B5" s="46"/>
      <c r="C5" s="46"/>
      <c r="D5" s="46"/>
      <c r="E5" s="51"/>
      <c r="F5" s="46"/>
    </row>
    <row r="6" spans="1:7" ht="19.5" thickBot="1" x14ac:dyDescent="0.35">
      <c r="A6" s="52"/>
      <c r="B6" s="46"/>
      <c r="C6" s="7" t="s">
        <v>7</v>
      </c>
      <c r="D6" s="8" t="s">
        <v>8</v>
      </c>
      <c r="E6" s="52"/>
      <c r="F6" s="46"/>
    </row>
    <row r="7" spans="1:7" ht="61.5" customHeight="1" thickBot="1" x14ac:dyDescent="0.35">
      <c r="A7" s="9" t="s">
        <v>21</v>
      </c>
      <c r="B7" s="10" t="s">
        <v>22</v>
      </c>
      <c r="C7" s="10">
        <v>1264</v>
      </c>
      <c r="D7" s="10">
        <v>1275</v>
      </c>
      <c r="E7" s="11">
        <f>D7-C7</f>
        <v>11</v>
      </c>
      <c r="F7" s="11">
        <f>E7</f>
        <v>11</v>
      </c>
      <c r="G7" s="12"/>
    </row>
    <row r="8" spans="1:7" ht="18" customHeight="1" thickBot="1" x14ac:dyDescent="0.35">
      <c r="A8" s="47" t="s">
        <v>9</v>
      </c>
      <c r="B8" s="48"/>
      <c r="C8" s="48"/>
      <c r="D8" s="48"/>
      <c r="E8" s="48"/>
      <c r="F8" s="19">
        <f>SUM(F7:F7)</f>
        <v>11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13"/>
  <sheetViews>
    <sheetView workbookViewId="0">
      <selection activeCell="F8" sqref="F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40</v>
      </c>
      <c r="B1" s="2"/>
      <c r="C1" s="2"/>
      <c r="D1" s="2"/>
      <c r="E1" s="2"/>
      <c r="G1" s="33">
        <v>44462</v>
      </c>
    </row>
    <row r="2" spans="1:7" x14ac:dyDescent="0.3">
      <c r="A2" s="1" t="s">
        <v>23</v>
      </c>
      <c r="B2" s="40" t="s">
        <v>46</v>
      </c>
      <c r="C2" s="2"/>
      <c r="D2" s="2"/>
      <c r="E2" s="2"/>
      <c r="F2" s="32"/>
    </row>
    <row r="3" spans="1:7" ht="19.5" thickBot="1" x14ac:dyDescent="0.35">
      <c r="A3" s="5"/>
      <c r="B3" s="6"/>
      <c r="F3" s="4" t="s">
        <v>54</v>
      </c>
    </row>
    <row r="4" spans="1:7" ht="17.100000000000001" customHeight="1" thickBot="1" x14ac:dyDescent="0.35">
      <c r="A4" s="50" t="s">
        <v>1</v>
      </c>
      <c r="B4" s="46" t="s">
        <v>2</v>
      </c>
      <c r="C4" s="46" t="s">
        <v>26</v>
      </c>
      <c r="D4" s="46"/>
      <c r="E4" s="54" t="s">
        <v>41</v>
      </c>
      <c r="F4" s="55"/>
    </row>
    <row r="5" spans="1:7" ht="19.5" thickBot="1" x14ac:dyDescent="0.35">
      <c r="A5" s="51"/>
      <c r="B5" s="46"/>
      <c r="C5" s="46"/>
      <c r="D5" s="46"/>
      <c r="E5" s="56"/>
      <c r="F5" s="57"/>
    </row>
    <row r="6" spans="1:7" ht="19.5" thickBot="1" x14ac:dyDescent="0.35">
      <c r="A6" s="52"/>
      <c r="B6" s="46"/>
      <c r="C6" s="7" t="s">
        <v>7</v>
      </c>
      <c r="D6" s="8" t="s">
        <v>8</v>
      </c>
      <c r="E6" s="34" t="s">
        <v>42</v>
      </c>
      <c r="F6" s="34" t="s">
        <v>43</v>
      </c>
    </row>
    <row r="7" spans="1:7" ht="61.5" customHeight="1" thickBot="1" x14ac:dyDescent="0.35">
      <c r="A7" s="9" t="s">
        <v>21</v>
      </c>
      <c r="B7" s="10" t="s">
        <v>24</v>
      </c>
      <c r="C7" s="10">
        <v>1108.8599999999999</v>
      </c>
      <c r="D7" s="10">
        <v>1108.8599999999999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47" t="s">
        <v>9</v>
      </c>
      <c r="B8" s="48"/>
      <c r="C8" s="48"/>
      <c r="D8" s="48"/>
      <c r="E8" s="48"/>
      <c r="F8" s="19">
        <f>SUM(F7:F7)</f>
        <v>0</v>
      </c>
    </row>
    <row r="11" spans="1:7" x14ac:dyDescent="0.3">
      <c r="A11" s="3" t="s">
        <v>10</v>
      </c>
      <c r="C11" s="3" t="s">
        <v>11</v>
      </c>
    </row>
    <row r="13" spans="1:7" x14ac:dyDescent="0.3">
      <c r="A13" s="43" t="s">
        <v>53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4294967293" verticalDpi="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21"/>
  <sheetViews>
    <sheetView tabSelected="1" workbookViewId="0">
      <selection activeCell="E13" sqref="E13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58" t="s">
        <v>55</v>
      </c>
      <c r="B1" s="58"/>
      <c r="C1" s="58"/>
      <c r="D1" s="58"/>
      <c r="E1" s="58"/>
    </row>
    <row r="2" spans="1:5" ht="15.75" x14ac:dyDescent="0.25">
      <c r="A2" s="58" t="s">
        <v>28</v>
      </c>
      <c r="B2" s="58"/>
      <c r="C2" s="58"/>
      <c r="D2" s="58"/>
      <c r="E2" s="58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29</v>
      </c>
      <c r="B4" s="23" t="s">
        <v>30</v>
      </c>
      <c r="C4" s="24" t="s">
        <v>31</v>
      </c>
      <c r="D4" s="23" t="s">
        <v>32</v>
      </c>
      <c r="E4" s="24" t="s">
        <v>33</v>
      </c>
    </row>
    <row r="5" spans="1:5" ht="15" x14ac:dyDescent="0.2">
      <c r="A5" s="25">
        <v>1</v>
      </c>
      <c r="B5" s="26" t="s">
        <v>34</v>
      </c>
      <c r="C5" s="27">
        <f>Электричество!H12</f>
        <v>4786.8153999999995</v>
      </c>
      <c r="D5" s="27">
        <v>4.29</v>
      </c>
      <c r="E5" s="27">
        <f>C5*D5/115</f>
        <v>178.56902666086955</v>
      </c>
    </row>
    <row r="6" spans="1:5" ht="15" outlineLevel="1" x14ac:dyDescent="0.2">
      <c r="A6" s="25">
        <v>2</v>
      </c>
      <c r="B6" s="26" t="s">
        <v>35</v>
      </c>
      <c r="C6" s="27">
        <f>Вода!F8</f>
        <v>11</v>
      </c>
      <c r="D6" s="27">
        <v>63.85</v>
      </c>
      <c r="E6" s="27">
        <f>C6*D6/115</f>
        <v>6.1073913043478258</v>
      </c>
    </row>
    <row r="7" spans="1:5" ht="15" outlineLevel="1" x14ac:dyDescent="0.2">
      <c r="A7" s="25">
        <v>3</v>
      </c>
      <c r="B7" s="42" t="s">
        <v>36</v>
      </c>
      <c r="C7" s="27">
        <f>Тепло!F8</f>
        <v>0</v>
      </c>
      <c r="D7" s="27">
        <v>2476.39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37</v>
      </c>
      <c r="C8" s="27">
        <v>4</v>
      </c>
      <c r="D8" s="27">
        <v>891.53</v>
      </c>
      <c r="E8" s="27">
        <f>C8*D8/115</f>
        <v>31.009739130434781</v>
      </c>
    </row>
    <row r="9" spans="1:5" ht="18" customHeight="1" outlineLevel="1" x14ac:dyDescent="0.2">
      <c r="A9" s="25">
        <v>5</v>
      </c>
      <c r="B9" s="26" t="s">
        <v>44</v>
      </c>
      <c r="C9" s="27"/>
      <c r="D9" s="27"/>
      <c r="E9" s="27">
        <f>E8*0.15</f>
        <v>4.6514608695652173</v>
      </c>
    </row>
    <row r="11" spans="1:5" s="28" customFormat="1" ht="15" x14ac:dyDescent="0.2">
      <c r="B11" s="28" t="s">
        <v>10</v>
      </c>
      <c r="D11" s="28" t="s">
        <v>38</v>
      </c>
      <c r="E11" s="29"/>
    </row>
    <row r="13" spans="1:5" ht="18" x14ac:dyDescent="0.25">
      <c r="B13" s="30" t="s">
        <v>39</v>
      </c>
      <c r="E13" s="31">
        <f>SUM(E5:E9)</f>
        <v>220.33761796521739</v>
      </c>
    </row>
    <row r="15" spans="1:5" ht="26.25" x14ac:dyDescent="0.4">
      <c r="B15" s="41"/>
      <c r="E15" s="35"/>
    </row>
    <row r="17" spans="2:5" ht="15" x14ac:dyDescent="0.25">
      <c r="B17" s="35"/>
    </row>
    <row r="21" spans="2:5" ht="20.25" x14ac:dyDescent="0.4">
      <c r="B21" s="35"/>
      <c r="D21" s="35"/>
      <c r="E21" s="36"/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2021-10-07T08:23:15Z</dcterms:modified>
</cp:coreProperties>
</file>